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mac/Desktop/NDE ALL/PPM NDE 2025/final/"/>
    </mc:Choice>
  </mc:AlternateContent>
  <xr:revisionPtr revIDLastSave="0" documentId="8_{16241517-D01B-BF44-AB27-91DDB16C164B}" xr6:coauthVersionLast="36" xr6:coauthVersionMax="36" xr10:uidLastSave="{00000000-0000-0000-0000-000000000000}"/>
  <bookViews>
    <workbookView xWindow="0" yWindow="0" windowWidth="33600" windowHeight="21000" xr2:uid="{00000000-000D-0000-FFFF-FFFF00000000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1" l="1"/>
  <c r="I15" i="1" l="1"/>
  <c r="J15" i="1" s="1"/>
  <c r="I17" i="1"/>
  <c r="J17" i="1" s="1"/>
  <c r="L17" i="1" s="1"/>
  <c r="I19" i="1"/>
  <c r="J19" i="1" s="1"/>
  <c r="L19" i="1" s="1"/>
  <c r="I21" i="1"/>
  <c r="J21" i="1" s="1"/>
  <c r="I23" i="1"/>
  <c r="J23" i="1" s="1"/>
  <c r="L23" i="1" s="1"/>
  <c r="P23" i="1" s="1"/>
  <c r="I25" i="1"/>
  <c r="J25" i="1" s="1"/>
  <c r="I27" i="1"/>
  <c r="J27" i="1" s="1"/>
  <c r="P27" i="1" s="1"/>
  <c r="I29" i="1"/>
  <c r="J29" i="1" s="1"/>
  <c r="L29" i="1" s="1"/>
  <c r="O29" i="1" s="1"/>
  <c r="I31" i="1"/>
  <c r="J31" i="1" s="1"/>
  <c r="P31" i="1" s="1"/>
  <c r="I33" i="1"/>
  <c r="J33" i="1" s="1"/>
  <c r="I35" i="1"/>
  <c r="J35" i="1" s="1"/>
  <c r="L35" i="1" s="1"/>
  <c r="O35" i="1" s="1"/>
  <c r="I37" i="1"/>
  <c r="J37" i="1" s="1"/>
  <c r="L37" i="1" s="1"/>
  <c r="I39" i="1"/>
  <c r="J39" i="1" s="1"/>
  <c r="L39" i="1" s="1"/>
  <c r="O39" i="1" s="1"/>
  <c r="P39" i="1" s="1"/>
  <c r="I41" i="1"/>
  <c r="J41" i="1" s="1"/>
  <c r="O41" i="1" s="1"/>
  <c r="I43" i="1"/>
  <c r="J43" i="1" s="1"/>
  <c r="O43" i="1" s="1"/>
  <c r="P43" i="1" s="1"/>
  <c r="H45" i="1"/>
  <c r="I45" i="1" s="1"/>
  <c r="J45" i="1" s="1"/>
  <c r="H47" i="1"/>
  <c r="I47" i="1" s="1"/>
  <c r="J47" i="1" s="1"/>
  <c r="H49" i="1"/>
  <c r="I49" i="1" s="1"/>
  <c r="J49" i="1" s="1"/>
  <c r="L49" i="1" s="1"/>
  <c r="H51" i="1"/>
  <c r="I51" i="1" s="1"/>
  <c r="J51" i="1" s="1"/>
  <c r="I53" i="1"/>
  <c r="J53" i="1" s="1"/>
  <c r="O53" i="1" s="1"/>
  <c r="P53" i="1" s="1"/>
  <c r="H55" i="1"/>
  <c r="I55" i="1" s="1"/>
  <c r="J55" i="1" s="1"/>
  <c r="Q55" i="1" s="1"/>
  <c r="I57" i="1"/>
  <c r="J57" i="1" s="1"/>
  <c r="P57" i="1" s="1"/>
  <c r="I59" i="1"/>
  <c r="J59" i="1" s="1"/>
  <c r="H61" i="1"/>
  <c r="I61" i="1" s="1"/>
  <c r="J61" i="1" s="1"/>
  <c r="L61" i="1" s="1"/>
  <c r="O61" i="1" s="1"/>
  <c r="I63" i="1"/>
  <c r="J63" i="1" s="1"/>
  <c r="I65" i="1"/>
  <c r="J65" i="1" s="1"/>
  <c r="O65" i="1" s="1"/>
  <c r="P65" i="1" s="1"/>
  <c r="I67" i="1"/>
  <c r="J67" i="1" s="1"/>
  <c r="O67" i="1" s="1"/>
  <c r="P67" i="1" s="1"/>
  <c r="I69" i="1"/>
  <c r="J69" i="1" s="1"/>
  <c r="I71" i="1"/>
  <c r="J71" i="1" s="1"/>
  <c r="I73" i="1"/>
  <c r="J73" i="1" s="1"/>
  <c r="O73" i="1" s="1"/>
  <c r="P73" i="1" s="1"/>
  <c r="I75" i="1"/>
  <c r="J75" i="1" s="1"/>
  <c r="I77" i="1"/>
  <c r="J77" i="1" s="1"/>
  <c r="L77" i="1" s="1"/>
  <c r="I79" i="1"/>
  <c r="J79" i="1" s="1"/>
  <c r="I81" i="1"/>
  <c r="J81" i="1" s="1"/>
  <c r="Q81" i="1" s="1"/>
  <c r="I83" i="1"/>
  <c r="J83" i="1" s="1"/>
  <c r="O83" i="1" s="1"/>
  <c r="P83" i="1" s="1"/>
  <c r="I85" i="1"/>
  <c r="J85" i="1" s="1"/>
  <c r="I87" i="1"/>
  <c r="J87" i="1" s="1"/>
  <c r="I89" i="1"/>
  <c r="J89" i="1" s="1"/>
  <c r="O89" i="1" s="1"/>
  <c r="Q89" i="1" s="1"/>
  <c r="I91" i="1"/>
  <c r="J91" i="1" s="1"/>
  <c r="O91" i="1" s="1"/>
  <c r="P91" i="1" s="1"/>
  <c r="H93" i="1"/>
  <c r="I93" i="1" s="1"/>
  <c r="J93" i="1" s="1"/>
  <c r="L93" i="1" s="1"/>
  <c r="I95" i="1"/>
  <c r="J95" i="1" s="1"/>
  <c r="L95" i="1" s="1"/>
  <c r="H97" i="1"/>
  <c r="I97" i="1" s="1"/>
  <c r="J97" i="1" s="1"/>
  <c r="I99" i="1"/>
  <c r="J99" i="1" s="1"/>
  <c r="P99" i="1" s="1"/>
  <c r="I101" i="1"/>
  <c r="J101" i="1" s="1"/>
  <c r="L101" i="1" s="1"/>
  <c r="A81" i="1"/>
  <c r="A83" i="1" s="1"/>
  <c r="A85" i="1" s="1"/>
  <c r="A87" i="1" s="1"/>
  <c r="A89" i="1" s="1"/>
  <c r="A91" i="1" s="1"/>
  <c r="A93" i="1" s="1"/>
  <c r="A55" i="1"/>
  <c r="A57" i="1" s="1"/>
  <c r="A59" i="1" s="1"/>
  <c r="A61" i="1" s="1"/>
  <c r="A63" i="1" s="1"/>
  <c r="A65" i="1" s="1"/>
  <c r="A67" i="1" s="1"/>
  <c r="A69" i="1" s="1"/>
  <c r="A71" i="1" s="1"/>
  <c r="A73" i="1" s="1"/>
  <c r="A33" i="1"/>
  <c r="A35" i="1" s="1"/>
  <c r="A37" i="1" s="1"/>
  <c r="A39" i="1" s="1"/>
  <c r="A41" i="1" s="1"/>
  <c r="A27" i="1"/>
  <c r="A23" i="1"/>
</calcChain>
</file>

<file path=xl/sharedStrings.xml><?xml version="1.0" encoding="utf-8"?>
<sst xmlns="http://schemas.openxmlformats.org/spreadsheetml/2006/main" count="396" uniqueCount="133">
  <si>
    <t>REPUBLIQUE DU NIGER</t>
  </si>
  <si>
    <t>LA NIGERIENNE DES EAUX (NDE)</t>
  </si>
  <si>
    <t xml:space="preserve">Plan original </t>
  </si>
  <si>
    <t xml:space="preserve">Période couverte par le Plan de passation et d'engagement des marchés  : </t>
  </si>
  <si>
    <t>1er Janvier 2025 au 31 Décembre 2025</t>
  </si>
  <si>
    <t>DONNEES SUR LA PASSATION DES MARCHES</t>
  </si>
  <si>
    <t>GENERALITES</t>
  </si>
  <si>
    <t>DOSSIERS D'APPEL D'OFFRES</t>
  </si>
  <si>
    <t>EVALUATION DES OFFRES</t>
  </si>
  <si>
    <t>EXECUTION</t>
  </si>
  <si>
    <t>Réf. No.  (1)</t>
  </si>
  <si>
    <t xml:space="preserve">Objet du marché  (2)                                                           </t>
  </si>
  <si>
    <t>Structure responsable</t>
  </si>
  <si>
    <t>PRM</t>
  </si>
  <si>
    <t xml:space="preserve">Prévision/Réalisation </t>
  </si>
  <si>
    <t>Mode de  passation du marché                (3)</t>
  </si>
  <si>
    <t>Montant Estimatif     (Francs CFA HT) (4)</t>
  </si>
  <si>
    <t xml:space="preserve">Spécifiications techniques/projet de note technique (demandeur)         </t>
  </si>
  <si>
    <t>Préparation projet DAO/argumentaire (SAMG)</t>
  </si>
  <si>
    <t>PRDM/PRPM</t>
  </si>
  <si>
    <t>Accord DGCMP  pour MNED       (5)</t>
  </si>
  <si>
    <t>Date de l'envoi du projet de DAO à la DGCMP ou au CF                                    (6)</t>
  </si>
  <si>
    <t>Date de réception avis de la DGCMP ou du CF   (7)</t>
  </si>
  <si>
    <t>Date non objection du PTF              (8)</t>
  </si>
  <si>
    <t>Date d'invitation à soumission              (9)</t>
  </si>
  <si>
    <t>Date réception/ ouverture des offres                       (10)</t>
  </si>
  <si>
    <t>Fin évaluation                           (11)</t>
  </si>
  <si>
    <t>Date de réception avis DGCMP ou CF           (12)</t>
  </si>
  <si>
    <t>Date non objection du PTF                          (13)</t>
  </si>
  <si>
    <t>Date de signature du contrat                   (14)</t>
  </si>
  <si>
    <t>Date d'approbation par le CF  et engagement comptable(15)</t>
  </si>
  <si>
    <t>Délai d'exécution           (16)</t>
  </si>
  <si>
    <t>Source de Financement     (17)</t>
  </si>
  <si>
    <t xml:space="preserve">Fourniture de coagulant Westfloc 5000 et 5010 pour traitement d'eau                                                                                                                                                                                    </t>
  </si>
  <si>
    <t>DEX</t>
  </si>
  <si>
    <t>DG</t>
  </si>
  <si>
    <t>Prévision</t>
  </si>
  <si>
    <t xml:space="preserve">       4 mois </t>
  </si>
  <si>
    <t>NDE</t>
  </si>
  <si>
    <t>Réalisation</t>
  </si>
  <si>
    <t xml:space="preserve">Fourniture hypochlorite de calcium pour traitement d'eau </t>
  </si>
  <si>
    <t>AOO</t>
  </si>
  <si>
    <t xml:space="preserve">5 mois </t>
  </si>
  <si>
    <t xml:space="preserve">NDE </t>
  </si>
  <si>
    <t>Fourniture de compteurs d'eau et accessoires pour  branchement et renouvellement</t>
  </si>
  <si>
    <t xml:space="preserve">04 mois </t>
  </si>
  <si>
    <t xml:space="preserve">Fourniture de pompes et pièces de rechange en 03 lots :                                                                                       lot 1  : pompes doseuses                                                  lot 2 :  pompes et moteurs immergés                            lot 3 :  pompes d'exhaure et de surface                     </t>
  </si>
  <si>
    <t xml:space="preserve">Fourniture de matériel de branchement, de réseau et d'entretien en 02 lots :                                                                            lot 1 :  branchement et entretien 
lot 2 : extension et entretien réseau </t>
  </si>
  <si>
    <t xml:space="preserve"> 3 mois</t>
  </si>
  <si>
    <t>Fourniture de conduites en inox, fonte et galva et accessoires en 03 lots :                                             lot 1 : conduites en inox                                             lot 2 : conduites en fonte                                                                                          lot 3 : conduites en galva</t>
  </si>
  <si>
    <t xml:space="preserve"> 5 mois </t>
  </si>
  <si>
    <t>Fourniture matériel de télégestion et automatisme</t>
  </si>
  <si>
    <t>DRP</t>
  </si>
  <si>
    <t xml:space="preserve"> 3 mois </t>
  </si>
  <si>
    <t xml:space="preserve">Fourniture appareil et équipement de protection électrique </t>
  </si>
  <si>
    <t>DC</t>
  </si>
  <si>
    <t>1 mois</t>
  </si>
  <si>
    <t xml:space="preserve">Fourniture de pièces de rechange pour groupes électrogènes en 02 lots :                                                lot 1 : filtres pour GE                                                      lot 2 : pièces de rechange pour GE                                          </t>
  </si>
  <si>
    <t xml:space="preserve">DRP </t>
  </si>
  <si>
    <t>Fourniture de pièces de maintenance électrique (équipements électriques)</t>
  </si>
  <si>
    <t>3 mois</t>
  </si>
  <si>
    <t xml:space="preserve">Fourniture de pièces de rechange pour osmoseurs </t>
  </si>
  <si>
    <t>04 mois</t>
  </si>
  <si>
    <t xml:space="preserve">Fourniture outillages en 03 lots :                                             lot 1 : outillage pour électromécanique et télégestion                                                                        lot 2 : outillage pour métrologie                                                         lot 3 : outillage hydraulique </t>
  </si>
  <si>
    <t>2 mois</t>
  </si>
  <si>
    <t>Fourniture d'équipements de protection réseau hydraulique</t>
  </si>
  <si>
    <t>1mois</t>
  </si>
  <si>
    <t xml:space="preserve">Acquisition de matériel de chantier (motopompe, perceuse, meule, projecteur, Echelle) en 02 lots :                                                            lot 1 : chantier hydraulique                                       lot 2 : chantier électromécanique </t>
  </si>
  <si>
    <t xml:space="preserve">        4 mois </t>
  </si>
  <si>
    <t>DSI</t>
  </si>
  <si>
    <t xml:space="preserve">        2 mois</t>
  </si>
  <si>
    <t>Acquisition de licences, EDR-Kaspersky, Forty 601E et Google workspace, windows 2025 et Office 2025</t>
  </si>
  <si>
    <t xml:space="preserve">  12 mois</t>
  </si>
  <si>
    <t xml:space="preserve">        3 mois</t>
  </si>
  <si>
    <t>Acquisition de 02 serveurs de stockage de données pour la DSI et la DEX</t>
  </si>
  <si>
    <t xml:space="preserve">DC </t>
  </si>
  <si>
    <t>Acquisition d'équipements de proctection en 02 lots :                                                                                                                                                 lot 1: Equipements de Protection Individuelle (EPI)                                                                                    lot 2 : Equipements de Protection Collective (EPC)</t>
  </si>
  <si>
    <t>SSST</t>
  </si>
  <si>
    <t xml:space="preserve">       3 mois</t>
  </si>
  <si>
    <t>2 sem</t>
  </si>
  <si>
    <t>Fourniture des imprimés clientèles</t>
  </si>
  <si>
    <t xml:space="preserve">       1 mois</t>
  </si>
  <si>
    <t xml:space="preserve">Acquisition de matériel et mobiliers de bureau </t>
  </si>
  <si>
    <t>SAMG</t>
  </si>
  <si>
    <t xml:space="preserve">Travaux de construction d'un laboratoire d'analyse à Agadez                                                                 </t>
  </si>
  <si>
    <t>Travaux de câblage du réseau informatique du siège NDE</t>
  </si>
  <si>
    <t>Travaux de construction d'une agence clientèle à Niamey</t>
  </si>
  <si>
    <t xml:space="preserve">Contrat d'abonnement de service internet pour les sites de la NDE </t>
  </si>
  <si>
    <t>12 mois</t>
  </si>
  <si>
    <t xml:space="preserve">Vérification et réparation des extincteurs et des palans                                                            </t>
  </si>
  <si>
    <t>Confection de tenues de travail pour les agents</t>
  </si>
  <si>
    <t xml:space="preserve">DG </t>
  </si>
  <si>
    <t xml:space="preserve">    1 mois</t>
  </si>
  <si>
    <t xml:space="preserve"> 12 mois </t>
  </si>
  <si>
    <t xml:space="preserve">12 mois </t>
  </si>
  <si>
    <t>6 mois</t>
  </si>
  <si>
    <t>Confection totems pour les  agences clientèles et  les exploitations régionales</t>
  </si>
  <si>
    <t>COM</t>
  </si>
  <si>
    <t>DAF</t>
  </si>
  <si>
    <t xml:space="preserve">      12 mois</t>
  </si>
  <si>
    <t>03 mois</t>
  </si>
  <si>
    <t xml:space="preserve">Travaux d'aménagement d'une salle archives au Centre de Formation de Goudel </t>
  </si>
  <si>
    <t xml:space="preserve">Fourniture de réactifs, verreries et outillages de laboratoire </t>
  </si>
  <si>
    <t xml:space="preserve">   2 mois</t>
  </si>
  <si>
    <t xml:space="preserve">Contrat de maintenance de groupes électrogènes Caterpillar </t>
  </si>
  <si>
    <t xml:space="preserve">SAMG </t>
  </si>
  <si>
    <t>02 mois</t>
  </si>
  <si>
    <t xml:space="preserve">Contrats de mise à disposition de manœuvres pour réparation fuites à Niamey en 04 lots :                                                                lot 1 : secteur Nord                                                            lot 2 : secteur sud                                                              lot 3 : secteur Ouest                                                          lot 4 : secteur Est </t>
  </si>
  <si>
    <t xml:space="preserve">  Aboubacar ABDOU</t>
  </si>
  <si>
    <t xml:space="preserve">Contrat de transport de matériel de Niamey vers les exploitations du pays  en 02 lots :                  lot 1 : axe Niamey - Dosso - Maradi - Zinder - Diffa                                                                                      lot 2 : axe Niamey - Tahoua - Agadez - Arlit         </t>
  </si>
  <si>
    <t>Acquisition d'un charriot élévateur 2 tonnes</t>
  </si>
  <si>
    <t>Fourniture de conduites PVC, PEHD et grillages avertisseurs bleus en 02 lots :                                  lot 1 : conduites PVC et grillages avertisseurs                                                              lot 2 : conduites PEHD</t>
  </si>
  <si>
    <t xml:space="preserve">Fourniture d'appareillage pour équipement des nouveaux laboratoires de Tahoua, Tillabéri et Agadez </t>
  </si>
  <si>
    <t>Fourniture consommables et accessoires informatiques en 02 lots :                                                                                 lot 01 : consommables informatiques (toners, encres)                                                                           lot 02 :  accessoires informatique (câbles, souris, claviers, switchs  etc)</t>
  </si>
  <si>
    <t>Acquisition de terminaux TRP de Relève et de coupure</t>
  </si>
  <si>
    <t xml:space="preserve">Services de gardiennage et de sécurité  en 10 lots:                                                                                lot 1 : Diffa et centres                                                                  lot 2 : Zinder et centres                                                       lot 3 : Agadez et centres                                                                     lot 4 : Tahoua et centres                                                      lot 5 : Maradi et centres                                                     lot 6 : Dosso et centres                                                      lot 7 : Tillabéri et centres                                                                           lot 8 : Exploitations de Niamey, réservoirs et centres rattachés                                                      lot 9 : Usines de Goudel et Yantala, magasin général                                                                                  lot 10 : Agences clientèles, caisses                                                                      </t>
  </si>
  <si>
    <t xml:space="preserve">Contrat de nettoyage et d'entretien des locaux NDE Niamey </t>
  </si>
  <si>
    <t>:  2025</t>
  </si>
  <si>
    <t>Révision</t>
  </si>
  <si>
    <t>…………</t>
  </si>
  <si>
    <t>………….</t>
  </si>
  <si>
    <r>
      <rPr>
        <b/>
        <sz val="16"/>
        <color theme="1"/>
        <rFont val="Calibri"/>
        <family val="2"/>
        <scheme val="minor"/>
      </rPr>
      <t xml:space="preserve"> </t>
    </r>
    <r>
      <rPr>
        <b/>
        <u/>
        <sz val="16"/>
        <color theme="1"/>
        <rFont val="Calibri"/>
        <family val="2"/>
        <scheme val="minor"/>
      </rPr>
      <t>Officier de l’Ordre de Mérite</t>
    </r>
  </si>
  <si>
    <t xml:space="preserve">Acquisition matériel informatique en 02 lots :                                                                                             lot 1 :  imprimante de facturation, imprimantes de caisses et  photocopieurs                                                                                lot 2 : ordinateurs portables et de bureau                                                               </t>
  </si>
  <si>
    <t>Acquisition de matériel roulant en 06 lots :                                                   lot 1 : 15 Véhicules pick up 4 x 4 Simple cabine 
lot 2 : 05  véhicules pick up 4 x 4 double cabine 
lot 3 : 03 Véhicules SUV 
lot 4 : 25 motos
lot 5 : 01 camion 40 tonnes 
lot 6 : 01 tractopelle</t>
  </si>
  <si>
    <t>Prestation de service de transport et transit dans le cadre des approvisionnements en matériel et intrants            CONSULTANT FIRME</t>
  </si>
  <si>
    <t>AOO(AMI+DP)</t>
  </si>
  <si>
    <t>Contrats de maintenance  de licences et serveurs en 3 lots :                                                                      lot 1 : licence Arcgis                                                 lot 2 : serveurs et logiciel GD'OR                                   lot 3 : Licence Topkapi         consultant firme</t>
  </si>
  <si>
    <t>Services d'assurances global dommage, matériel roulant et responsabilité civile en 02 lots :                                                                                              lot 1 : assurance globale dommages                        lot 2 : assurances matériel roulant et responsabilité civile    consultant firme</t>
  </si>
  <si>
    <t xml:space="preserve">Recrutement d'un cabinet d'études architecturales et techniques pour la construction du siège et d'agences type NDE  consultant firme                </t>
  </si>
  <si>
    <t>PLAN PREVISIONNEL DE PASSATION DES MARCHES PUBLICS</t>
  </si>
  <si>
    <t>INITIAL 2025</t>
  </si>
  <si>
    <t xml:space="preserve">AOO </t>
  </si>
  <si>
    <t xml:space="preserve">TOTAL PREVISION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</si>
</sst>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_-* #,##0\ &quot;CFA&quot;_-;\-* #,##0\ &quot;CFA&quot;_-;_-* &quot;-&quot;\ &quot;CFA&quot;_-;_-@_-"/>
    <numFmt numFmtId="166" formatCode="_-* #,##0\ _C_F_A_-;\-* #,##0\ _C_F_A_-;_-* &quot;-&quot;\ _C_F_A_-;_-@_-"/>
    <numFmt numFmtId="167" formatCode="dd/mm/yy;@"/>
    <numFmt numFmtId="168" formatCode="[$]d\ mmmm\ yyyy;@"/>
    <numFmt numFmtId="169" formatCode="#,##0\ _€;[Red]#,##0\ _€"/>
    <numFmt numFmtId="170" formatCode="#,##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b/>
      <sz val="9"/>
      <color rgb="FF0070C0"/>
      <name val="Arial Narrow"/>
      <family val="2"/>
    </font>
    <font>
      <sz val="9"/>
      <name val="Arial Narrow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8"/>
      <name val="Arial Narrow"/>
      <family val="2"/>
    </font>
    <font>
      <b/>
      <sz val="8"/>
      <color theme="4" tint="-0.249977111117893"/>
      <name val="Arial Narrow"/>
      <family val="2"/>
    </font>
    <font>
      <b/>
      <sz val="8"/>
      <color theme="1"/>
      <name val="Arial Narrow"/>
      <family val="2"/>
    </font>
    <font>
      <b/>
      <sz val="8"/>
      <color rgb="FF0070C0"/>
      <name val="Arial Narrow"/>
      <family val="2"/>
    </font>
    <font>
      <b/>
      <i/>
      <sz val="8"/>
      <name val="Arial Narrow"/>
      <family val="2"/>
    </font>
    <font>
      <sz val="16"/>
      <color theme="1"/>
      <name val="Calibri"/>
      <family val="2"/>
      <scheme val="minor"/>
    </font>
    <font>
      <b/>
      <sz val="16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 Narrow"/>
      <family val="2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name val="Arial Narrow"/>
      <family val="2"/>
    </font>
    <font>
      <b/>
      <sz val="14"/>
      <name val="Arial Narrow"/>
      <family val="2"/>
    </font>
    <font>
      <b/>
      <sz val="16"/>
      <name val="Arial Narrow"/>
      <family val="2"/>
    </font>
    <font>
      <b/>
      <sz val="20"/>
      <name val="Arial Narrow"/>
      <family val="2"/>
    </font>
    <font>
      <b/>
      <sz val="22"/>
      <name val="Arial Narrow"/>
      <family val="2"/>
    </font>
    <font>
      <b/>
      <sz val="22"/>
      <color rgb="FF0070C0"/>
      <name val="Arial Narrow"/>
      <family val="2"/>
    </font>
    <font>
      <b/>
      <sz val="11"/>
      <name val="Arial Narrow"/>
      <family val="2"/>
    </font>
    <font>
      <b/>
      <sz val="14"/>
      <color rgb="FFFF0000"/>
      <name val="Arial Narrow"/>
      <family val="2"/>
    </font>
    <font>
      <b/>
      <sz val="16"/>
      <color rgb="FFFF0000"/>
      <name val="Arial Narrow"/>
      <family val="2"/>
    </font>
    <font>
      <b/>
      <sz val="22"/>
      <color rgb="FFFF0000"/>
      <name val="Arial Narrow"/>
      <family val="2"/>
    </font>
    <font>
      <b/>
      <sz val="26"/>
      <name val="Arial Narrow"/>
      <family val="2"/>
    </font>
    <font>
      <b/>
      <sz val="22"/>
      <color rgb="FF000000"/>
      <name val="Arial Narrow"/>
      <family val="2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14"/>
      <color theme="1"/>
      <name val="Arial Narrow"/>
      <family val="2"/>
    </font>
    <font>
      <b/>
      <sz val="22"/>
      <color theme="1"/>
      <name val="Arial Narrow"/>
      <family val="2"/>
    </font>
    <font>
      <b/>
      <sz val="2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53">
    <xf numFmtId="0" fontId="0" fillId="0" borderId="0" xfId="0"/>
    <xf numFmtId="0" fontId="4" fillId="0" borderId="0" xfId="3" applyFont="1" applyAlignment="1"/>
    <xf numFmtId="0" fontId="4" fillId="0" borderId="0" xfId="3" applyFont="1"/>
    <xf numFmtId="0" fontId="4" fillId="0" borderId="0" xfId="3" applyFont="1" applyAlignment="1">
      <alignment horizontal="center"/>
    </xf>
    <xf numFmtId="164" fontId="4" fillId="0" borderId="0" xfId="4" applyFont="1" applyAlignment="1">
      <alignment horizontal="center"/>
    </xf>
    <xf numFmtId="4" fontId="5" fillId="0" borderId="0" xfId="3" applyNumberFormat="1" applyFont="1" applyAlignment="1">
      <alignment horizontal="center" wrapText="1"/>
    </xf>
    <xf numFmtId="167" fontId="3" fillId="0" borderId="0" xfId="0" applyNumberFormat="1" applyFont="1" applyFill="1" applyBorder="1" applyAlignment="1">
      <alignment horizontal="center" vertical="center"/>
    </xf>
    <xf numFmtId="4" fontId="3" fillId="0" borderId="0" xfId="3" applyNumberFormat="1" applyFont="1" applyAlignment="1"/>
    <xf numFmtId="4" fontId="5" fillId="0" borderId="0" xfId="3" applyNumberFormat="1" applyFont="1"/>
    <xf numFmtId="4" fontId="3" fillId="0" borderId="0" xfId="3" applyNumberFormat="1" applyFont="1" applyAlignment="1">
      <alignment horizontal="left"/>
    </xf>
    <xf numFmtId="14" fontId="5" fillId="0" borderId="0" xfId="3" applyNumberFormat="1" applyFont="1" applyAlignment="1">
      <alignment horizontal="center"/>
    </xf>
    <xf numFmtId="4" fontId="5" fillId="0" borderId="0" xfId="3" applyNumberFormat="1" applyFont="1" applyAlignment="1">
      <alignment horizontal="center"/>
    </xf>
    <xf numFmtId="164" fontId="5" fillId="0" borderId="0" xfId="4" applyFont="1" applyAlignment="1">
      <alignment horizontal="center"/>
    </xf>
    <xf numFmtId="167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/>
    <xf numFmtId="167" fontId="3" fillId="0" borderId="0" xfId="0" applyNumberFormat="1" applyFont="1" applyAlignment="1">
      <alignment horizontal="center"/>
    </xf>
    <xf numFmtId="4" fontId="3" fillId="0" borderId="0" xfId="0" applyNumberFormat="1" applyFont="1" applyAlignment="1"/>
    <xf numFmtId="4" fontId="5" fillId="0" borderId="0" xfId="3" applyNumberFormat="1" applyFont="1" applyAlignment="1">
      <alignment horizontal="left" vertical="center"/>
    </xf>
    <xf numFmtId="4" fontId="5" fillId="0" borderId="0" xfId="3" applyNumberFormat="1" applyFont="1" applyAlignment="1">
      <alignment horizontal="center" wrapText="1"/>
    </xf>
    <xf numFmtId="4" fontId="6" fillId="0" borderId="0" xfId="3" applyNumberFormat="1" applyFont="1"/>
    <xf numFmtId="4" fontId="7" fillId="0" borderId="0" xfId="3" applyNumberFormat="1" applyFont="1"/>
    <xf numFmtId="4" fontId="7" fillId="0" borderId="0" xfId="3" applyNumberFormat="1" applyFont="1" applyAlignment="1">
      <alignment horizontal="left"/>
    </xf>
    <xf numFmtId="4" fontId="7" fillId="0" borderId="0" xfId="3" applyNumberFormat="1" applyFont="1" applyAlignment="1">
      <alignment horizontal="center"/>
    </xf>
    <xf numFmtId="164" fontId="7" fillId="0" borderId="0" xfId="4" applyFont="1" applyAlignment="1">
      <alignment horizontal="center"/>
    </xf>
    <xf numFmtId="4" fontId="7" fillId="0" borderId="0" xfId="3" applyNumberFormat="1" applyFont="1" applyAlignment="1">
      <alignment horizontal="center" wrapText="1"/>
    </xf>
    <xf numFmtId="167" fontId="8" fillId="0" borderId="0" xfId="0" applyNumberFormat="1" applyFont="1" applyAlignment="1">
      <alignment horizontal="center"/>
    </xf>
    <xf numFmtId="4" fontId="8" fillId="0" borderId="0" xfId="0" applyNumberFormat="1" applyFont="1" applyAlignment="1"/>
    <xf numFmtId="4" fontId="8" fillId="0" borderId="0" xfId="0" applyNumberFormat="1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4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8" fillId="2" borderId="1" xfId="0" applyNumberFormat="1" applyFont="1" applyFill="1" applyBorder="1" applyAlignment="1" applyProtection="1">
      <alignment vertical="center" wrapText="1"/>
      <protection locked="0"/>
    </xf>
    <xf numFmtId="4" fontId="8" fillId="2" borderId="1" xfId="0" applyNumberFormat="1" applyFont="1" applyFill="1" applyBorder="1" applyAlignment="1" applyProtection="1">
      <alignment horizontal="center" wrapText="1"/>
      <protection locked="0"/>
    </xf>
    <xf numFmtId="169" fontId="8" fillId="0" borderId="0" xfId="0" applyNumberFormat="1" applyFont="1" applyBorder="1" applyAlignment="1">
      <alignment horizontal="center" vertical="center"/>
    </xf>
    <xf numFmtId="167" fontId="8" fillId="0" borderId="0" xfId="0" applyNumberFormat="1" applyFont="1" applyBorder="1" applyAlignment="1">
      <alignment horizontal="center" vertical="center"/>
    </xf>
    <xf numFmtId="4" fontId="8" fillId="2" borderId="0" xfId="0" applyNumberFormat="1" applyFont="1" applyFill="1" applyBorder="1" applyAlignment="1" applyProtection="1">
      <alignment horizontal="center" vertical="center" wrapText="1"/>
      <protection locked="0"/>
    </xf>
    <xf numFmtId="167" fontId="8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4" fontId="12" fillId="0" borderId="0" xfId="0" applyNumberFormat="1" applyFont="1" applyBorder="1" applyAlignment="1">
      <alignment horizontal="left" vertical="center"/>
    </xf>
    <xf numFmtId="4" fontId="12" fillId="0" borderId="0" xfId="0" applyNumberFormat="1" applyFont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170" fontId="8" fillId="0" borderId="0" xfId="0" applyNumberFormat="1" applyFont="1" applyAlignment="1">
      <alignment horizontal="center" vertical="center"/>
    </xf>
    <xf numFmtId="14" fontId="8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166" fontId="10" fillId="0" borderId="0" xfId="1" applyFont="1" applyAlignment="1">
      <alignment horizontal="center" vertical="center"/>
    </xf>
    <xf numFmtId="4" fontId="3" fillId="0" borderId="0" xfId="3" applyNumberFormat="1" applyFont="1" applyAlignment="1">
      <alignment vertical="center"/>
    </xf>
    <xf numFmtId="0" fontId="3" fillId="0" borderId="0" xfId="3" applyFont="1" applyAlignment="1"/>
    <xf numFmtId="0" fontId="0" fillId="0" borderId="0" xfId="0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13" fillId="0" borderId="0" xfId="0" applyFont="1"/>
    <xf numFmtId="4" fontId="14" fillId="0" borderId="0" xfId="3" applyNumberFormat="1" applyFont="1" applyAlignment="1"/>
    <xf numFmtId="0" fontId="8" fillId="0" borderId="0" xfId="0" applyFont="1" applyAlignment="1">
      <alignment vertical="center"/>
    </xf>
    <xf numFmtId="0" fontId="16" fillId="0" borderId="0" xfId="0" applyFont="1"/>
    <xf numFmtId="0" fontId="17" fillId="0" borderId="0" xfId="3" applyFont="1" applyAlignment="1">
      <alignment horizontal="center"/>
    </xf>
    <xf numFmtId="4" fontId="3" fillId="0" borderId="0" xfId="3" applyNumberFormat="1" applyFont="1" applyAlignment="1">
      <alignment horizontal="center"/>
    </xf>
    <xf numFmtId="4" fontId="5" fillId="0" borderId="0" xfId="3" applyNumberFormat="1" applyFont="1" applyAlignment="1">
      <alignment horizontal="right"/>
    </xf>
    <xf numFmtId="3" fontId="3" fillId="0" borderId="0" xfId="3" applyNumberFormat="1" applyFont="1" applyAlignment="1">
      <alignment horizontal="right"/>
    </xf>
    <xf numFmtId="4" fontId="5" fillId="0" borderId="0" xfId="3" applyNumberFormat="1" applyFont="1" applyAlignment="1">
      <alignment vertical="center"/>
    </xf>
    <xf numFmtId="0" fontId="0" fillId="0" borderId="0" xfId="0" applyFont="1"/>
    <xf numFmtId="4" fontId="3" fillId="0" borderId="0" xfId="3" applyNumberFormat="1" applyFont="1" applyAlignment="1">
      <alignment horizontal="left" vertical="center"/>
    </xf>
    <xf numFmtId="14" fontId="1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vertical="center"/>
    </xf>
    <xf numFmtId="3" fontId="8" fillId="2" borderId="0" xfId="0" applyNumberFormat="1" applyFont="1" applyFill="1" applyAlignment="1">
      <alignment horizontal="center" vertical="center"/>
    </xf>
    <xf numFmtId="4" fontId="8" fillId="2" borderId="0" xfId="0" applyNumberFormat="1" applyFont="1" applyFill="1" applyAlignment="1">
      <alignment horizontal="left" vertical="center"/>
    </xf>
    <xf numFmtId="4" fontId="8" fillId="2" borderId="0" xfId="0" applyNumberFormat="1" applyFont="1" applyFill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14" fontId="8" fillId="2" borderId="0" xfId="0" applyNumberFormat="1" applyFont="1" applyFill="1" applyAlignment="1">
      <alignment horizontal="center" vertical="center"/>
    </xf>
    <xf numFmtId="0" fontId="20" fillId="0" borderId="0" xfId="3" applyFont="1" applyAlignment="1">
      <alignment horizontal="center"/>
    </xf>
    <xf numFmtId="3" fontId="22" fillId="2" borderId="1" xfId="0" applyNumberFormat="1" applyFont="1" applyFill="1" applyBorder="1" applyAlignment="1">
      <alignment horizontal="center" vertical="center" wrapText="1"/>
    </xf>
    <xf numFmtId="4" fontId="22" fillId="2" borderId="1" xfId="0" applyNumberFormat="1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center" vertical="center" wrapText="1"/>
    </xf>
    <xf numFmtId="169" fontId="24" fillId="2" borderId="1" xfId="0" applyNumberFormat="1" applyFont="1" applyFill="1" applyBorder="1" applyAlignment="1">
      <alignment horizontal="center" vertical="center" wrapText="1"/>
    </xf>
    <xf numFmtId="169" fontId="25" fillId="2" borderId="1" xfId="0" applyNumberFormat="1" applyFont="1" applyFill="1" applyBorder="1" applyAlignment="1">
      <alignment horizontal="center" vertical="center" wrapText="1"/>
    </xf>
    <xf numFmtId="167" fontId="24" fillId="2" borderId="1" xfId="0" applyNumberFormat="1" applyFont="1" applyFill="1" applyBorder="1" applyAlignment="1">
      <alignment horizontal="center" vertical="center" wrapText="1"/>
    </xf>
    <xf numFmtId="4" fontId="21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1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4" fillId="2" borderId="5" xfId="0" applyNumberFormat="1" applyFont="1" applyFill="1" applyBorder="1" applyAlignment="1" applyProtection="1">
      <alignment horizontal="center" vertical="center" wrapText="1"/>
      <protection locked="0"/>
    </xf>
    <xf numFmtId="169" fontId="24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24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24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29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9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24" fillId="2" borderId="1" xfId="0" applyNumberFormat="1" applyFont="1" applyFill="1" applyBorder="1" applyAlignment="1" applyProtection="1">
      <alignment vertical="center" wrapText="1"/>
      <protection locked="0"/>
    </xf>
    <xf numFmtId="4" fontId="24" fillId="2" borderId="1" xfId="0" applyNumberFormat="1" applyFont="1" applyFill="1" applyBorder="1" applyAlignment="1" applyProtection="1">
      <alignment horizontal="center" wrapText="1"/>
      <protection locked="0"/>
    </xf>
    <xf numFmtId="0" fontId="31" fillId="2" borderId="1" xfId="0" applyFont="1" applyFill="1" applyBorder="1" applyAlignment="1">
      <alignment horizontal="center" vertical="center"/>
    </xf>
    <xf numFmtId="169" fontId="20" fillId="0" borderId="6" xfId="0" applyNumberFormat="1" applyFont="1" applyBorder="1" applyAlignment="1">
      <alignment horizontal="center" vertical="center"/>
    </xf>
    <xf numFmtId="14" fontId="23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23" fillId="2" borderId="1" xfId="0" applyNumberFormat="1" applyFont="1" applyFill="1" applyBorder="1" applyAlignment="1" applyProtection="1">
      <alignment horizontal="left" vertical="center" wrapText="1"/>
      <protection locked="0"/>
    </xf>
    <xf numFmtId="167" fontId="23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23" fillId="2" borderId="1" xfId="0" applyNumberFormat="1" applyFont="1" applyFill="1" applyBorder="1" applyAlignment="1" applyProtection="1">
      <alignment horizontal="right" vertical="center" wrapText="1"/>
      <protection locked="0"/>
    </xf>
    <xf numFmtId="167" fontId="23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23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23" fillId="2" borderId="1" xfId="2" applyNumberFormat="1" applyFont="1" applyFill="1" applyBorder="1" applyAlignment="1" applyProtection="1">
      <alignment horizontal="right" vertical="center" wrapText="1"/>
      <protection locked="0"/>
    </xf>
    <xf numFmtId="1" fontId="23" fillId="2" borderId="1" xfId="0" applyNumberFormat="1" applyFont="1" applyFill="1" applyBorder="1" applyAlignment="1" applyProtection="1">
      <alignment horizontal="right" vertical="center" wrapText="1"/>
      <protection locked="0"/>
    </xf>
    <xf numFmtId="14" fontId="8" fillId="0" borderId="0" xfId="0" applyNumberFormat="1" applyFont="1" applyBorder="1" applyAlignment="1">
      <alignment horizontal="center" vertical="center"/>
    </xf>
    <xf numFmtId="14" fontId="30" fillId="0" borderId="0" xfId="0" applyNumberFormat="1" applyFont="1" applyBorder="1" applyAlignment="1">
      <alignment horizontal="center" vertical="center"/>
    </xf>
    <xf numFmtId="4" fontId="26" fillId="0" borderId="0" xfId="3" applyNumberFormat="1" applyFont="1" applyAlignment="1">
      <alignment vertical="center"/>
    </xf>
    <xf numFmtId="4" fontId="26" fillId="0" borderId="0" xfId="3" applyNumberFormat="1" applyFont="1" applyAlignment="1">
      <alignment horizontal="left" vertical="center"/>
    </xf>
    <xf numFmtId="0" fontId="32" fillId="0" borderId="0" xfId="0" applyFont="1"/>
    <xf numFmtId="0" fontId="33" fillId="0" borderId="0" xfId="0" applyFont="1"/>
    <xf numFmtId="0" fontId="23" fillId="0" borderId="0" xfId="3" applyFont="1" applyAlignment="1"/>
    <xf numFmtId="4" fontId="23" fillId="0" borderId="0" xfId="3" applyNumberFormat="1" applyFont="1" applyAlignment="1">
      <alignment vertical="center"/>
    </xf>
    <xf numFmtId="4" fontId="34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3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5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36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36" fillId="2" borderId="1" xfId="0" applyNumberFormat="1" applyFont="1" applyFill="1" applyBorder="1" applyAlignment="1" applyProtection="1">
      <alignment horizontal="left" vertical="center" wrapText="1"/>
      <protection locked="0"/>
    </xf>
    <xf numFmtId="14" fontId="36" fillId="2" borderId="1" xfId="0" applyNumberFormat="1" applyFont="1" applyFill="1" applyBorder="1" applyAlignment="1" applyProtection="1">
      <alignment horizontal="right" vertical="center" wrapText="1"/>
      <protection locked="0"/>
    </xf>
    <xf numFmtId="167" fontId="36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ont="1" applyFill="1"/>
    <xf numFmtId="4" fontId="34" fillId="2" borderId="6" xfId="0" applyNumberFormat="1" applyFont="1" applyFill="1" applyBorder="1" applyAlignment="1" applyProtection="1">
      <alignment horizontal="center" vertical="center" wrapText="1"/>
      <protection locked="0"/>
    </xf>
    <xf numFmtId="14" fontId="36" fillId="2" borderId="1" xfId="0" applyNumberFormat="1" applyFont="1" applyFill="1" applyBorder="1" applyAlignment="1" applyProtection="1">
      <alignment horizontal="right" vertical="top" wrapText="1"/>
      <protection locked="0"/>
    </xf>
    <xf numFmtId="4" fontId="21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4" fontId="5" fillId="0" borderId="0" xfId="3" applyNumberFormat="1" applyFont="1" applyAlignment="1">
      <alignment horizontal="center" wrapText="1"/>
    </xf>
    <xf numFmtId="3" fontId="5" fillId="0" borderId="0" xfId="3" applyNumberFormat="1" applyFont="1" applyAlignment="1">
      <alignment horizontal="center" vertical="center"/>
    </xf>
    <xf numFmtId="168" fontId="5" fillId="0" borderId="0" xfId="3" quotePrefix="1" applyNumberFormat="1" applyFont="1" applyAlignment="1">
      <alignment horizontal="left"/>
    </xf>
    <xf numFmtId="0" fontId="20" fillId="0" borderId="0" xfId="3" applyFont="1" applyAlignment="1">
      <alignment horizontal="center"/>
    </xf>
    <xf numFmtId="3" fontId="22" fillId="2" borderId="5" xfId="0" applyNumberFormat="1" applyFont="1" applyFill="1" applyBorder="1" applyAlignment="1" applyProtection="1">
      <alignment horizontal="center" vertical="center"/>
      <protection locked="0"/>
    </xf>
    <xf numFmtId="3" fontId="22" fillId="2" borderId="6" xfId="0" applyNumberFormat="1" applyFont="1" applyFill="1" applyBorder="1" applyAlignment="1" applyProtection="1">
      <alignment horizontal="center" vertical="center"/>
      <protection locked="0"/>
    </xf>
    <xf numFmtId="4" fontId="22" fillId="2" borderId="5" xfId="0" applyNumberFormat="1" applyFont="1" applyFill="1" applyBorder="1" applyAlignment="1" applyProtection="1">
      <alignment horizontal="left" vertical="center" wrapText="1"/>
      <protection locked="0"/>
    </xf>
    <xf numFmtId="4" fontId="22" fillId="2" borderId="6" xfId="0" applyNumberFormat="1" applyFont="1" applyFill="1" applyBorder="1" applyAlignment="1" applyProtection="1">
      <alignment horizontal="left" vertical="center" wrapText="1"/>
      <protection locked="0"/>
    </xf>
    <xf numFmtId="3" fontId="22" fillId="2" borderId="1" xfId="0" applyNumberFormat="1" applyFont="1" applyFill="1" applyBorder="1" applyAlignment="1" applyProtection="1">
      <alignment horizontal="center" vertical="center"/>
      <protection locked="0"/>
    </xf>
    <xf numFmtId="3" fontId="28" fillId="2" borderId="1" xfId="0" applyNumberFormat="1" applyFont="1" applyFill="1" applyBorder="1" applyAlignment="1" applyProtection="1">
      <alignment horizontal="center" vertical="center"/>
      <protection locked="0"/>
    </xf>
    <xf numFmtId="4" fontId="22" fillId="2" borderId="1" xfId="0" applyNumberFormat="1" applyFont="1" applyFill="1" applyBorder="1" applyAlignment="1" applyProtection="1">
      <alignment horizontal="left" vertical="center" wrapText="1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167" fontId="8" fillId="2" borderId="2" xfId="0" applyNumberFormat="1" applyFont="1" applyFill="1" applyBorder="1" applyAlignment="1">
      <alignment horizontal="center" vertical="center"/>
    </xf>
    <xf numFmtId="167" fontId="8" fillId="2" borderId="3" xfId="0" applyNumberFormat="1" applyFont="1" applyFill="1" applyBorder="1" applyAlignment="1">
      <alignment horizontal="center" vertical="center"/>
    </xf>
    <xf numFmtId="167" fontId="8" fillId="2" borderId="4" xfId="0" applyNumberFormat="1" applyFont="1" applyFill="1" applyBorder="1" applyAlignment="1">
      <alignment horizontal="center" vertical="center"/>
    </xf>
    <xf numFmtId="4" fontId="22" fillId="2" borderId="1" xfId="0" applyNumberFormat="1" applyFont="1" applyFill="1" applyBorder="1" applyAlignment="1" applyProtection="1">
      <alignment vertical="center" wrapText="1"/>
      <protection locked="0"/>
    </xf>
    <xf numFmtId="4" fontId="22" fillId="2" borderId="1" xfId="0" applyNumberFormat="1" applyFont="1" applyFill="1" applyBorder="1" applyAlignment="1" applyProtection="1">
      <alignment horizontal="left" vertical="top" wrapText="1"/>
      <protection locked="0"/>
    </xf>
    <xf numFmtId="3" fontId="14" fillId="2" borderId="1" xfId="0" applyNumberFormat="1" applyFont="1" applyFill="1" applyBorder="1" applyAlignment="1" applyProtection="1">
      <alignment horizontal="center" vertical="center"/>
      <protection locked="0"/>
    </xf>
    <xf numFmtId="4" fontId="14" fillId="2" borderId="1" xfId="0" applyNumberFormat="1" applyFont="1" applyFill="1" applyBorder="1" applyAlignment="1" applyProtection="1">
      <alignment horizontal="left" vertical="center" wrapText="1"/>
      <protection locked="0"/>
    </xf>
    <xf numFmtId="4" fontId="34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34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1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6" xfId="0" applyNumberFormat="1" applyFont="1" applyBorder="1" applyAlignment="1" applyProtection="1">
      <alignment horizontal="left" vertical="center" wrapText="1"/>
      <protection locked="0"/>
    </xf>
  </cellXfs>
  <cellStyles count="5">
    <cellStyle name="Milliers [0]" xfId="1" builtinId="6"/>
    <cellStyle name="Milliers 2" xfId="4" xr:uid="{00000000-0005-0000-0000-000001000000}"/>
    <cellStyle name="Monétaire [0]" xfId="2" builtinId="7"/>
    <cellStyle name="Normal" xfId="0" builtinId="0"/>
    <cellStyle name="Normal 2" xfId="3" xr:uid="{00000000-0005-0000-0000-000004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280033</xdr:rowOff>
    </xdr:from>
    <xdr:to>
      <xdr:col>1</xdr:col>
      <xdr:colOff>2686050</xdr:colOff>
      <xdr:row>8</xdr:row>
      <xdr:rowOff>361950</xdr:rowOff>
    </xdr:to>
    <xdr:pic>
      <xdr:nvPicPr>
        <xdr:cNvPr id="2" name="Image 1" descr="https://lh7-us.googleusercontent.com/docsz/AD_4nXcqjG7E0Uzv8qbFxDzd2fs7-SiKHFPXgGzgbClIZ0pJHcmEJJNggzz5C5FQNj6--fGgHxGyF5ynX2VDANW6fHwUj6gyNlNnWxIIxAJJ7zF4One4zpuLX1hEjq_6bolAPTZuw32rDGywCw_AqCoDTorvhwuHl2i7rQ4VdAMz6Q?key=QloUsyyVXt546re4B_YfLQ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0" y="613408"/>
          <a:ext cx="3352800" cy="2625092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23"/>
  <sheetViews>
    <sheetView tabSelected="1" topLeftCell="A40" zoomScaleNormal="100" workbookViewId="0">
      <selection activeCell="G47" sqref="G47:G104"/>
    </sheetView>
  </sheetViews>
  <sheetFormatPr baseColWidth="10" defaultRowHeight="15" x14ac:dyDescent="0.2"/>
  <cols>
    <col min="1" max="1" width="10.83203125" customWidth="1"/>
    <col min="2" max="2" width="41.6640625" style="57" customWidth="1"/>
    <col min="3" max="3" width="7.1640625" customWidth="1"/>
    <col min="4" max="4" width="9.83203125" customWidth="1"/>
    <col min="5" max="5" width="19.5" customWidth="1"/>
    <col min="6" max="6" width="18" customWidth="1"/>
    <col min="7" max="7" width="46.5" customWidth="1"/>
    <col min="8" max="8" width="0.5" hidden="1" customWidth="1"/>
    <col min="9" max="9" width="8" hidden="1" customWidth="1"/>
    <col min="10" max="10" width="0.83203125" hidden="1" customWidth="1"/>
    <col min="11" max="11" width="9.83203125" customWidth="1"/>
    <col min="12" max="12" width="18.5" customWidth="1"/>
    <col min="13" max="13" width="17.5" customWidth="1"/>
    <col min="14" max="14" width="6.6640625" customWidth="1"/>
    <col min="15" max="15" width="20.33203125" customWidth="1"/>
    <col min="16" max="16" width="20.6640625" customWidth="1"/>
    <col min="17" max="17" width="19.33203125" customWidth="1"/>
    <col min="18" max="18" width="17" customWidth="1"/>
    <col min="19" max="19" width="6.6640625" customWidth="1"/>
    <col min="20" max="20" width="18.33203125" customWidth="1"/>
    <col min="21" max="21" width="21" customWidth="1"/>
    <col min="22" max="22" width="22" style="50" customWidth="1"/>
    <col min="23" max="23" width="23.5" customWidth="1"/>
    <col min="24" max="24" width="6.1640625" customWidth="1"/>
  </cols>
  <sheetData>
    <row r="1" spans="1:23" ht="26" x14ac:dyDescent="0.3">
      <c r="A1" s="106"/>
      <c r="B1" s="107"/>
    </row>
    <row r="2" spans="1:23" ht="25" x14ac:dyDescent="0.25">
      <c r="A2" s="108" t="s">
        <v>0</v>
      </c>
      <c r="B2" s="108"/>
      <c r="C2" s="49"/>
      <c r="D2" s="49"/>
      <c r="E2" s="1"/>
      <c r="F2" s="2"/>
      <c r="G2" s="2"/>
      <c r="H2" s="2"/>
      <c r="I2" s="2"/>
      <c r="J2" s="2"/>
      <c r="K2" s="2"/>
      <c r="L2" s="2"/>
      <c r="M2" s="2"/>
      <c r="N2" s="3"/>
      <c r="O2" s="2"/>
      <c r="P2" s="2"/>
      <c r="Q2" s="3"/>
      <c r="R2" s="4"/>
      <c r="S2" s="5"/>
      <c r="T2" s="6"/>
      <c r="U2" s="6"/>
      <c r="V2" s="6"/>
      <c r="W2" s="6"/>
    </row>
    <row r="3" spans="1:23" ht="25" x14ac:dyDescent="0.25">
      <c r="A3" s="108" t="s">
        <v>1</v>
      </c>
      <c r="B3" s="108"/>
      <c r="C3" s="49"/>
      <c r="D3" s="49"/>
      <c r="E3" s="7"/>
      <c r="F3" s="8"/>
      <c r="G3" s="8"/>
      <c r="K3" s="10"/>
      <c r="L3" s="61" t="s">
        <v>2</v>
      </c>
      <c r="M3" s="9" t="s">
        <v>117</v>
      </c>
      <c r="O3" s="11"/>
      <c r="P3" s="11"/>
      <c r="Q3" s="11"/>
      <c r="R3" s="12"/>
      <c r="S3" s="5"/>
      <c r="T3" s="13"/>
      <c r="U3" s="14"/>
      <c r="V3" s="51"/>
      <c r="W3" s="14"/>
    </row>
    <row r="4" spans="1:23" ht="25" x14ac:dyDescent="0.25">
      <c r="A4" s="108"/>
      <c r="B4" s="108"/>
      <c r="C4" s="49"/>
      <c r="D4" s="49"/>
      <c r="E4" s="7"/>
      <c r="F4" s="8"/>
      <c r="G4" s="8"/>
      <c r="H4" s="125"/>
      <c r="I4" s="125"/>
      <c r="J4" s="126"/>
      <c r="K4" s="126"/>
      <c r="L4" s="60" t="s">
        <v>118</v>
      </c>
      <c r="M4" s="62" t="s">
        <v>119</v>
      </c>
      <c r="N4" s="48"/>
      <c r="O4" s="11"/>
      <c r="P4" s="11"/>
      <c r="Q4" s="11"/>
      <c r="R4" s="12"/>
      <c r="S4" s="5"/>
      <c r="T4" s="15"/>
      <c r="U4" s="16"/>
      <c r="V4" s="52"/>
      <c r="W4" s="16"/>
    </row>
    <row r="5" spans="1:23" ht="26" x14ac:dyDescent="0.3">
      <c r="A5" s="106"/>
      <c r="B5" s="107"/>
      <c r="E5" s="49"/>
      <c r="F5" s="8"/>
      <c r="G5" s="8"/>
      <c r="H5" s="125"/>
      <c r="I5" s="125"/>
      <c r="J5" s="11"/>
      <c r="K5" s="10"/>
      <c r="L5" s="60" t="s">
        <v>118</v>
      </c>
      <c r="M5" s="62" t="s">
        <v>119</v>
      </c>
      <c r="N5" s="48"/>
      <c r="O5" s="11"/>
      <c r="P5" s="11"/>
      <c r="Q5" s="11"/>
      <c r="R5" s="12"/>
      <c r="S5" s="5"/>
      <c r="T5" s="15"/>
      <c r="U5" s="16"/>
      <c r="V5" s="52"/>
      <c r="W5" s="16"/>
    </row>
    <row r="6" spans="1:23" ht="26" x14ac:dyDescent="0.3">
      <c r="A6" s="106"/>
      <c r="B6" s="107"/>
      <c r="L6" s="60" t="s">
        <v>118</v>
      </c>
      <c r="M6" s="63" t="s">
        <v>120</v>
      </c>
      <c r="N6" s="11"/>
      <c r="O6" s="11"/>
      <c r="P6" s="11"/>
      <c r="Q6" s="11"/>
      <c r="R6" s="124"/>
      <c r="S6" s="124"/>
      <c r="T6" s="15"/>
      <c r="U6" s="16"/>
      <c r="V6" s="52"/>
      <c r="W6" s="16"/>
    </row>
    <row r="7" spans="1:23" ht="25" x14ac:dyDescent="0.2">
      <c r="A7" s="109"/>
      <c r="B7" s="109"/>
      <c r="C7" s="48"/>
      <c r="D7" s="48"/>
      <c r="E7" s="48"/>
      <c r="H7" s="17"/>
      <c r="I7" s="17"/>
      <c r="J7" s="17"/>
      <c r="K7" s="17"/>
      <c r="L7" s="17"/>
      <c r="M7" s="17"/>
      <c r="N7" s="11"/>
      <c r="O7" s="11"/>
      <c r="P7" s="11"/>
      <c r="Q7" s="11"/>
      <c r="R7" s="18"/>
      <c r="S7" s="18"/>
      <c r="T7" s="15"/>
      <c r="U7" s="16"/>
      <c r="V7" s="52"/>
      <c r="W7" s="16"/>
    </row>
    <row r="8" spans="1:23" ht="45" x14ac:dyDescent="0.45">
      <c r="A8" s="127" t="s">
        <v>129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</row>
    <row r="9" spans="1:23" ht="45" x14ac:dyDescent="0.45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75"/>
      <c r="N9" s="75" t="s">
        <v>130</v>
      </c>
      <c r="O9" s="75"/>
      <c r="P9" s="58"/>
      <c r="Q9" s="58"/>
      <c r="R9" s="58"/>
      <c r="S9" s="58"/>
      <c r="T9" s="58"/>
      <c r="U9" s="58"/>
      <c r="V9" s="58"/>
      <c r="W9" s="58"/>
    </row>
    <row r="10" spans="1:23" x14ac:dyDescent="0.2">
      <c r="A10" s="104" t="s">
        <v>3</v>
      </c>
      <c r="B10" s="104"/>
      <c r="C10" s="48"/>
      <c r="D10" s="48"/>
      <c r="E10" s="48"/>
      <c r="F10" s="105" t="s">
        <v>4</v>
      </c>
      <c r="G10" s="105"/>
      <c r="H10" s="64"/>
      <c r="I10" s="64"/>
      <c r="J10" s="64"/>
      <c r="K10" s="64"/>
      <c r="N10" s="11"/>
      <c r="O10" s="11"/>
      <c r="P10" s="59"/>
      <c r="Q10" s="11"/>
      <c r="R10" s="18"/>
      <c r="S10" s="18"/>
      <c r="T10" s="15"/>
      <c r="U10" s="16"/>
      <c r="V10" s="52"/>
      <c r="W10" s="16"/>
    </row>
    <row r="11" spans="1:23" ht="16" x14ac:dyDescent="0.2">
      <c r="A11" s="19"/>
      <c r="B11" s="20"/>
      <c r="C11" s="20"/>
      <c r="D11" s="20"/>
      <c r="E11" s="21"/>
      <c r="F11" s="20"/>
      <c r="G11" s="20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3"/>
      <c r="S11" s="24"/>
      <c r="T11" s="25"/>
      <c r="U11" s="26"/>
      <c r="V11" s="53"/>
      <c r="W11" s="26"/>
    </row>
    <row r="12" spans="1:23" x14ac:dyDescent="0.2">
      <c r="A12" s="67"/>
      <c r="B12" s="68"/>
      <c r="C12" s="69"/>
      <c r="D12" s="69"/>
      <c r="E12" s="70"/>
      <c r="F12" s="136" t="s">
        <v>5</v>
      </c>
      <c r="G12" s="136"/>
      <c r="H12" s="137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</row>
    <row r="13" spans="1:23" s="66" customFormat="1" x14ac:dyDescent="0.2">
      <c r="A13" s="71"/>
      <c r="B13" s="72"/>
      <c r="C13" s="73"/>
      <c r="D13" s="71"/>
      <c r="E13" s="73"/>
      <c r="F13" s="138" t="s">
        <v>6</v>
      </c>
      <c r="G13" s="139"/>
      <c r="H13" s="140"/>
      <c r="I13" s="139"/>
      <c r="J13" s="139"/>
      <c r="K13" s="141"/>
      <c r="L13" s="142" t="s">
        <v>7</v>
      </c>
      <c r="M13" s="143"/>
      <c r="N13" s="143"/>
      <c r="O13" s="143"/>
      <c r="P13" s="144"/>
      <c r="Q13" s="142" t="s">
        <v>8</v>
      </c>
      <c r="R13" s="143"/>
      <c r="S13" s="144"/>
      <c r="T13" s="142" t="s">
        <v>9</v>
      </c>
      <c r="U13" s="143"/>
      <c r="V13" s="143"/>
      <c r="W13" s="144"/>
    </row>
    <row r="14" spans="1:23" ht="103.5" customHeight="1" x14ac:dyDescent="0.2">
      <c r="A14" s="76" t="s">
        <v>10</v>
      </c>
      <c r="B14" s="77" t="s">
        <v>11</v>
      </c>
      <c r="C14" s="78" t="s">
        <v>12</v>
      </c>
      <c r="D14" s="78" t="s">
        <v>13</v>
      </c>
      <c r="E14" s="78" t="s">
        <v>14</v>
      </c>
      <c r="F14" s="78" t="s">
        <v>15</v>
      </c>
      <c r="G14" s="79" t="s">
        <v>16</v>
      </c>
      <c r="H14" s="80" t="s">
        <v>17</v>
      </c>
      <c r="I14" s="80" t="s">
        <v>18</v>
      </c>
      <c r="J14" s="80" t="s">
        <v>19</v>
      </c>
      <c r="K14" s="78" t="s">
        <v>20</v>
      </c>
      <c r="L14" s="81" t="s">
        <v>21</v>
      </c>
      <c r="M14" s="81" t="s">
        <v>22</v>
      </c>
      <c r="N14" s="81" t="s">
        <v>23</v>
      </c>
      <c r="O14" s="81" t="s">
        <v>24</v>
      </c>
      <c r="P14" s="81" t="s">
        <v>25</v>
      </c>
      <c r="Q14" s="81" t="s">
        <v>26</v>
      </c>
      <c r="R14" s="81" t="s">
        <v>27</v>
      </c>
      <c r="S14" s="81" t="s">
        <v>28</v>
      </c>
      <c r="T14" s="81" t="s">
        <v>29</v>
      </c>
      <c r="U14" s="81" t="s">
        <v>30</v>
      </c>
      <c r="V14" s="81" t="s">
        <v>31</v>
      </c>
      <c r="W14" s="81" t="s">
        <v>32</v>
      </c>
    </row>
    <row r="15" spans="1:23" ht="62.25" customHeight="1" x14ac:dyDescent="0.2">
      <c r="A15" s="128">
        <v>1</v>
      </c>
      <c r="B15" s="130" t="s">
        <v>33</v>
      </c>
      <c r="C15" s="121" t="s">
        <v>34</v>
      </c>
      <c r="D15" s="121" t="s">
        <v>35</v>
      </c>
      <c r="E15" s="82" t="s">
        <v>36</v>
      </c>
      <c r="F15" s="84" t="s">
        <v>41</v>
      </c>
      <c r="G15" s="85"/>
      <c r="H15" s="65">
        <v>45705</v>
      </c>
      <c r="I15" s="65">
        <f>H15+3</f>
        <v>45708</v>
      </c>
      <c r="J15" s="65">
        <f>I15+2</f>
        <v>45710</v>
      </c>
      <c r="K15" s="32"/>
      <c r="L15" s="94">
        <v>45719</v>
      </c>
      <c r="M15" s="95">
        <v>45728</v>
      </c>
      <c r="N15" s="94"/>
      <c r="O15" s="94">
        <v>45730</v>
      </c>
      <c r="P15" s="94">
        <v>45761</v>
      </c>
      <c r="Q15" s="94">
        <v>45766</v>
      </c>
      <c r="R15" s="94">
        <v>45779</v>
      </c>
      <c r="S15" s="95"/>
      <c r="T15" s="94">
        <v>45786</v>
      </c>
      <c r="U15" s="94">
        <v>45797</v>
      </c>
      <c r="V15" s="97" t="s">
        <v>37</v>
      </c>
      <c r="W15" s="99" t="s">
        <v>38</v>
      </c>
    </row>
    <row r="16" spans="1:23" ht="35.25" customHeight="1" x14ac:dyDescent="0.2">
      <c r="A16" s="129"/>
      <c r="B16" s="131"/>
      <c r="C16" s="122"/>
      <c r="D16" s="122"/>
      <c r="E16" s="83" t="s">
        <v>39</v>
      </c>
      <c r="F16" s="84"/>
      <c r="G16" s="85"/>
      <c r="H16" s="65"/>
      <c r="I16" s="65"/>
      <c r="J16" s="65"/>
      <c r="K16" s="32"/>
      <c r="L16" s="94"/>
      <c r="M16" s="95"/>
      <c r="N16" s="94"/>
      <c r="O16" s="94"/>
      <c r="P16" s="94"/>
      <c r="Q16" s="94"/>
      <c r="R16" s="94"/>
      <c r="S16" s="95"/>
      <c r="T16" s="94"/>
      <c r="U16" s="94"/>
      <c r="V16" s="97"/>
      <c r="W16" s="99"/>
    </row>
    <row r="17" spans="1:23" ht="84" customHeight="1" x14ac:dyDescent="0.2">
      <c r="A17" s="128">
        <v>2</v>
      </c>
      <c r="B17" s="130" t="s">
        <v>40</v>
      </c>
      <c r="C17" s="121" t="s">
        <v>34</v>
      </c>
      <c r="D17" s="121" t="s">
        <v>35</v>
      </c>
      <c r="E17" s="82" t="s">
        <v>36</v>
      </c>
      <c r="F17" s="84" t="s">
        <v>41</v>
      </c>
      <c r="G17" s="85"/>
      <c r="H17" s="65">
        <v>45782</v>
      </c>
      <c r="I17" s="31">
        <f>15+2+H17</f>
        <v>45799</v>
      </c>
      <c r="J17" s="31">
        <f>I17+2</f>
        <v>45801</v>
      </c>
      <c r="K17" s="32"/>
      <c r="L17" s="94">
        <f>J17+2</f>
        <v>45803</v>
      </c>
      <c r="M17" s="94">
        <v>45812</v>
      </c>
      <c r="N17" s="94"/>
      <c r="O17" s="94">
        <v>45814</v>
      </c>
      <c r="P17" s="94">
        <v>45845</v>
      </c>
      <c r="Q17" s="94">
        <v>45850</v>
      </c>
      <c r="R17" s="94">
        <v>45860</v>
      </c>
      <c r="S17" s="95"/>
      <c r="T17" s="94">
        <v>45867</v>
      </c>
      <c r="U17" s="94">
        <v>45876</v>
      </c>
      <c r="V17" s="97" t="s">
        <v>42</v>
      </c>
      <c r="W17" s="99" t="s">
        <v>43</v>
      </c>
    </row>
    <row r="18" spans="1:23" ht="31.5" customHeight="1" x14ac:dyDescent="0.2">
      <c r="A18" s="129"/>
      <c r="B18" s="131"/>
      <c r="C18" s="122"/>
      <c r="D18" s="122"/>
      <c r="E18" s="83" t="s">
        <v>39</v>
      </c>
      <c r="F18" s="86"/>
      <c r="G18" s="87"/>
      <c r="H18" s="31"/>
      <c r="I18" s="31"/>
      <c r="J18" s="31"/>
      <c r="K18" s="32"/>
      <c r="L18" s="94"/>
      <c r="M18" s="95"/>
      <c r="N18" s="94"/>
      <c r="O18" s="95"/>
      <c r="P18" s="94"/>
      <c r="Q18" s="94"/>
      <c r="R18" s="94"/>
      <c r="S18" s="95"/>
      <c r="T18" s="94"/>
      <c r="U18" s="94"/>
      <c r="V18" s="97"/>
      <c r="W18" s="99"/>
    </row>
    <row r="19" spans="1:23" ht="93.75" customHeight="1" x14ac:dyDescent="0.2">
      <c r="A19" s="132">
        <v>3</v>
      </c>
      <c r="B19" s="134" t="s">
        <v>44</v>
      </c>
      <c r="C19" s="121" t="s">
        <v>34</v>
      </c>
      <c r="D19" s="121" t="s">
        <v>35</v>
      </c>
      <c r="E19" s="82" t="s">
        <v>36</v>
      </c>
      <c r="F19" s="86" t="s">
        <v>41</v>
      </c>
      <c r="G19" s="87"/>
      <c r="H19" s="31">
        <v>45723</v>
      </c>
      <c r="I19" s="31">
        <f>H19+3</f>
        <v>45726</v>
      </c>
      <c r="J19" s="31">
        <f>I19+2</f>
        <v>45728</v>
      </c>
      <c r="K19" s="32"/>
      <c r="L19" s="94">
        <f>J19+2</f>
        <v>45730</v>
      </c>
      <c r="M19" s="94">
        <v>45733</v>
      </c>
      <c r="N19" s="94"/>
      <c r="O19" s="94">
        <v>45735</v>
      </c>
      <c r="P19" s="94">
        <f>O19+30</f>
        <v>45765</v>
      </c>
      <c r="Q19" s="94">
        <v>45770</v>
      </c>
      <c r="R19" s="94">
        <v>45783</v>
      </c>
      <c r="S19" s="94"/>
      <c r="T19" s="94">
        <v>45790</v>
      </c>
      <c r="U19" s="94">
        <v>45799</v>
      </c>
      <c r="V19" s="97" t="s">
        <v>45</v>
      </c>
      <c r="W19" s="99" t="s">
        <v>38</v>
      </c>
    </row>
    <row r="20" spans="1:23" ht="36.75" customHeight="1" x14ac:dyDescent="0.2">
      <c r="A20" s="133"/>
      <c r="B20" s="134"/>
      <c r="C20" s="135"/>
      <c r="D20" s="122"/>
      <c r="E20" s="83" t="s">
        <v>39</v>
      </c>
      <c r="F20" s="86"/>
      <c r="G20" s="88"/>
      <c r="H20" s="31"/>
      <c r="I20" s="31"/>
      <c r="J20" s="31"/>
      <c r="K20" s="32"/>
      <c r="L20" s="94"/>
      <c r="M20" s="95"/>
      <c r="N20" s="94"/>
      <c r="O20" s="95"/>
      <c r="P20" s="94"/>
      <c r="Q20" s="94"/>
      <c r="R20" s="94"/>
      <c r="S20" s="95"/>
      <c r="T20" s="94"/>
      <c r="U20" s="94"/>
      <c r="V20" s="97"/>
      <c r="W20" s="99"/>
    </row>
    <row r="21" spans="1:23" ht="114" customHeight="1" x14ac:dyDescent="0.2">
      <c r="A21" s="132">
        <v>4</v>
      </c>
      <c r="B21" s="134" t="s">
        <v>46</v>
      </c>
      <c r="C21" s="121" t="s">
        <v>34</v>
      </c>
      <c r="D21" s="121" t="s">
        <v>35</v>
      </c>
      <c r="E21" s="82" t="s">
        <v>36</v>
      </c>
      <c r="F21" s="86" t="s">
        <v>41</v>
      </c>
      <c r="G21" s="87"/>
      <c r="H21" s="31">
        <v>45777</v>
      </c>
      <c r="I21" s="31">
        <f>H21+5+1</f>
        <v>45783</v>
      </c>
      <c r="J21" s="31">
        <f>+I21+2</f>
        <v>45785</v>
      </c>
      <c r="K21" s="32"/>
      <c r="L21" s="94">
        <v>45789</v>
      </c>
      <c r="M21" s="94">
        <v>45798</v>
      </c>
      <c r="N21" s="95"/>
      <c r="O21" s="94">
        <v>45800</v>
      </c>
      <c r="P21" s="94">
        <v>45831</v>
      </c>
      <c r="Q21" s="94">
        <v>45836</v>
      </c>
      <c r="R21" s="94">
        <v>45846</v>
      </c>
      <c r="S21" s="95"/>
      <c r="T21" s="94">
        <v>45853</v>
      </c>
      <c r="U21" s="95">
        <v>45862</v>
      </c>
      <c r="V21" s="97" t="s">
        <v>37</v>
      </c>
      <c r="W21" s="99" t="s">
        <v>38</v>
      </c>
    </row>
    <row r="22" spans="1:23" ht="36.75" customHeight="1" x14ac:dyDescent="0.2">
      <c r="A22" s="133"/>
      <c r="B22" s="134"/>
      <c r="C22" s="135"/>
      <c r="D22" s="122"/>
      <c r="E22" s="83" t="s">
        <v>39</v>
      </c>
      <c r="F22" s="89"/>
      <c r="G22" s="88"/>
      <c r="H22" s="31"/>
      <c r="I22" s="31"/>
      <c r="J22" s="31"/>
      <c r="K22" s="32"/>
      <c r="L22" s="94"/>
      <c r="M22" s="95"/>
      <c r="N22" s="95"/>
      <c r="O22" s="95"/>
      <c r="P22" s="95"/>
      <c r="Q22" s="94"/>
      <c r="R22" s="95"/>
      <c r="S22" s="95"/>
      <c r="T22" s="95"/>
      <c r="U22" s="95"/>
      <c r="V22" s="97"/>
      <c r="W22" s="99"/>
    </row>
    <row r="23" spans="1:23" ht="102" customHeight="1" x14ac:dyDescent="0.2">
      <c r="A23" s="132">
        <f>A21+1</f>
        <v>5</v>
      </c>
      <c r="B23" s="134" t="s">
        <v>47</v>
      </c>
      <c r="C23" s="121" t="s">
        <v>34</v>
      </c>
      <c r="D23" s="121" t="s">
        <v>35</v>
      </c>
      <c r="E23" s="82" t="s">
        <v>36</v>
      </c>
      <c r="F23" s="86" t="s">
        <v>41</v>
      </c>
      <c r="G23" s="87"/>
      <c r="H23" s="31">
        <v>45701</v>
      </c>
      <c r="I23" s="31">
        <f>15+2+H23</f>
        <v>45718</v>
      </c>
      <c r="J23" s="31">
        <f>I23+2</f>
        <v>45720</v>
      </c>
      <c r="K23" s="32"/>
      <c r="L23" s="94">
        <f>J23+2</f>
        <v>45722</v>
      </c>
      <c r="M23" s="94">
        <v>45733</v>
      </c>
      <c r="N23" s="94"/>
      <c r="O23" s="94">
        <v>45735</v>
      </c>
      <c r="P23" s="94">
        <f>O23+30</f>
        <v>45765</v>
      </c>
      <c r="Q23" s="94">
        <v>45770</v>
      </c>
      <c r="R23" s="94">
        <v>45783</v>
      </c>
      <c r="S23" s="94"/>
      <c r="T23" s="94">
        <v>45790</v>
      </c>
      <c r="U23" s="95">
        <v>45799</v>
      </c>
      <c r="V23" s="97" t="s">
        <v>42</v>
      </c>
      <c r="W23" s="98" t="s">
        <v>43</v>
      </c>
    </row>
    <row r="24" spans="1:23" ht="31.5" customHeight="1" x14ac:dyDescent="0.2">
      <c r="A24" s="132"/>
      <c r="B24" s="134"/>
      <c r="C24" s="122"/>
      <c r="D24" s="122"/>
      <c r="E24" s="83" t="s">
        <v>39</v>
      </c>
      <c r="F24" s="86"/>
      <c r="G24" s="87"/>
      <c r="H24" s="31"/>
      <c r="I24" s="31"/>
      <c r="J24" s="31"/>
      <c r="K24" s="32"/>
      <c r="L24" s="94"/>
      <c r="M24" s="95"/>
      <c r="N24" s="95"/>
      <c r="O24" s="95"/>
      <c r="P24" s="94"/>
      <c r="Q24" s="94"/>
      <c r="R24" s="95"/>
      <c r="S24" s="95"/>
      <c r="T24" s="95"/>
      <c r="U24" s="95"/>
      <c r="V24" s="97"/>
      <c r="W24" s="98"/>
    </row>
    <row r="25" spans="1:23" ht="99.75" customHeight="1" x14ac:dyDescent="0.2">
      <c r="A25" s="132">
        <v>6</v>
      </c>
      <c r="B25" s="134" t="s">
        <v>111</v>
      </c>
      <c r="C25" s="121" t="s">
        <v>34</v>
      </c>
      <c r="D25" s="121" t="s">
        <v>35</v>
      </c>
      <c r="E25" s="82" t="s">
        <v>36</v>
      </c>
      <c r="F25" s="86" t="s">
        <v>41</v>
      </c>
      <c r="G25" s="87"/>
      <c r="H25" s="31">
        <v>45731</v>
      </c>
      <c r="I25" s="31">
        <f>15+2+H25</f>
        <v>45748</v>
      </c>
      <c r="J25" s="31">
        <f>I25+2</f>
        <v>45750</v>
      </c>
      <c r="K25" s="32"/>
      <c r="L25" s="94">
        <v>45754</v>
      </c>
      <c r="M25" s="94">
        <v>45763</v>
      </c>
      <c r="N25" s="94"/>
      <c r="O25" s="94">
        <v>45765</v>
      </c>
      <c r="P25" s="94">
        <v>45796</v>
      </c>
      <c r="Q25" s="94">
        <v>45801</v>
      </c>
      <c r="R25" s="94">
        <v>45811</v>
      </c>
      <c r="S25" s="95"/>
      <c r="T25" s="94">
        <v>45818</v>
      </c>
      <c r="U25" s="95">
        <v>45827</v>
      </c>
      <c r="V25" s="97" t="s">
        <v>48</v>
      </c>
      <c r="W25" s="98" t="s">
        <v>38</v>
      </c>
    </row>
    <row r="26" spans="1:23" ht="36.75" customHeight="1" x14ac:dyDescent="0.2">
      <c r="A26" s="132"/>
      <c r="B26" s="134"/>
      <c r="C26" s="122"/>
      <c r="D26" s="122"/>
      <c r="E26" s="83" t="s">
        <v>39</v>
      </c>
      <c r="F26" s="86"/>
      <c r="G26" s="87"/>
      <c r="H26" s="31"/>
      <c r="I26" s="31"/>
      <c r="J26" s="31"/>
      <c r="K26" s="32"/>
      <c r="L26" s="94"/>
      <c r="M26" s="95"/>
      <c r="N26" s="94"/>
      <c r="O26" s="95"/>
      <c r="P26" s="94"/>
      <c r="Q26" s="94"/>
      <c r="R26" s="94"/>
      <c r="S26" s="95"/>
      <c r="T26" s="94"/>
      <c r="U26" s="95"/>
      <c r="V26" s="97"/>
      <c r="W26" s="98"/>
    </row>
    <row r="27" spans="1:23" ht="135.75" customHeight="1" x14ac:dyDescent="0.2">
      <c r="A27" s="132">
        <f>A25+1</f>
        <v>7</v>
      </c>
      <c r="B27" s="145" t="s">
        <v>49</v>
      </c>
      <c r="C27" s="121" t="s">
        <v>34</v>
      </c>
      <c r="D27" s="121" t="s">
        <v>35</v>
      </c>
      <c r="E27" s="82" t="s">
        <v>36</v>
      </c>
      <c r="F27" s="86" t="s">
        <v>41</v>
      </c>
      <c r="G27" s="87"/>
      <c r="H27" s="31">
        <v>45746</v>
      </c>
      <c r="I27" s="31">
        <f>15+2+H27</f>
        <v>45763</v>
      </c>
      <c r="J27" s="31">
        <f>I27+2</f>
        <v>45765</v>
      </c>
      <c r="K27" s="32"/>
      <c r="L27" s="94">
        <v>45769</v>
      </c>
      <c r="M27" s="94">
        <v>45782</v>
      </c>
      <c r="N27" s="94"/>
      <c r="O27" s="94">
        <v>45784</v>
      </c>
      <c r="P27" s="94">
        <f>O27+30</f>
        <v>45814</v>
      </c>
      <c r="Q27" s="94">
        <v>45819</v>
      </c>
      <c r="R27" s="94">
        <v>45828</v>
      </c>
      <c r="S27" s="95"/>
      <c r="T27" s="94">
        <v>45835</v>
      </c>
      <c r="U27" s="95">
        <v>45846</v>
      </c>
      <c r="V27" s="97" t="s">
        <v>50</v>
      </c>
      <c r="W27" s="98" t="s">
        <v>38</v>
      </c>
    </row>
    <row r="28" spans="1:23" ht="24.75" customHeight="1" x14ac:dyDescent="0.2">
      <c r="A28" s="132"/>
      <c r="B28" s="145"/>
      <c r="C28" s="122"/>
      <c r="D28" s="122"/>
      <c r="E28" s="83" t="s">
        <v>39</v>
      </c>
      <c r="F28" s="86"/>
      <c r="G28" s="87"/>
      <c r="H28" s="31"/>
      <c r="I28" s="31"/>
      <c r="J28" s="31"/>
      <c r="K28" s="32"/>
      <c r="L28" s="94"/>
      <c r="M28" s="95"/>
      <c r="N28" s="94"/>
      <c r="O28" s="95"/>
      <c r="P28" s="94"/>
      <c r="Q28" s="94"/>
      <c r="R28" s="94"/>
      <c r="S28" s="95"/>
      <c r="T28" s="94"/>
      <c r="U28" s="95"/>
      <c r="V28" s="97"/>
      <c r="W28" s="98"/>
    </row>
    <row r="29" spans="1:23" ht="48.75" customHeight="1" x14ac:dyDescent="0.2">
      <c r="A29" s="132">
        <v>8</v>
      </c>
      <c r="B29" s="134" t="s">
        <v>51</v>
      </c>
      <c r="C29" s="121" t="s">
        <v>34</v>
      </c>
      <c r="D29" s="121" t="s">
        <v>35</v>
      </c>
      <c r="E29" s="82" t="s">
        <v>36</v>
      </c>
      <c r="F29" s="86" t="s">
        <v>52</v>
      </c>
      <c r="G29" s="87"/>
      <c r="H29" s="31">
        <v>45723</v>
      </c>
      <c r="I29" s="31">
        <f>H29+2+1</f>
        <v>45726</v>
      </c>
      <c r="J29" s="31">
        <f>I29+1</f>
        <v>45727</v>
      </c>
      <c r="K29" s="32"/>
      <c r="L29" s="94">
        <f>J29+1</f>
        <v>45728</v>
      </c>
      <c r="M29" s="94">
        <v>45737</v>
      </c>
      <c r="N29" s="94"/>
      <c r="O29" s="94">
        <f>M29+1+1+1</f>
        <v>45740</v>
      </c>
      <c r="P29" s="94">
        <v>45754</v>
      </c>
      <c r="Q29" s="94">
        <v>45756</v>
      </c>
      <c r="R29" s="94">
        <v>45765</v>
      </c>
      <c r="S29" s="95"/>
      <c r="T29" s="94">
        <v>45776</v>
      </c>
      <c r="U29" s="95">
        <v>45786</v>
      </c>
      <c r="V29" s="97" t="s">
        <v>53</v>
      </c>
      <c r="W29" s="98" t="s">
        <v>38</v>
      </c>
    </row>
    <row r="30" spans="1:23" ht="25.5" customHeight="1" x14ac:dyDescent="0.2">
      <c r="A30" s="132"/>
      <c r="B30" s="134"/>
      <c r="C30" s="122"/>
      <c r="D30" s="122"/>
      <c r="E30" s="83" t="s">
        <v>39</v>
      </c>
      <c r="F30" s="86"/>
      <c r="G30" s="87"/>
      <c r="H30" s="31"/>
      <c r="I30" s="31"/>
      <c r="J30" s="31"/>
      <c r="K30" s="32"/>
      <c r="L30" s="94"/>
      <c r="M30" s="95"/>
      <c r="N30" s="94"/>
      <c r="O30" s="95"/>
      <c r="P30" s="94"/>
      <c r="Q30" s="94"/>
      <c r="R30" s="94"/>
      <c r="S30" s="95"/>
      <c r="T30" s="94"/>
      <c r="U30" s="95"/>
      <c r="V30" s="97"/>
      <c r="W30" s="98"/>
    </row>
    <row r="31" spans="1:23" ht="53.25" customHeight="1" x14ac:dyDescent="0.2">
      <c r="A31" s="132">
        <v>9</v>
      </c>
      <c r="B31" s="134" t="s">
        <v>54</v>
      </c>
      <c r="C31" s="121" t="s">
        <v>34</v>
      </c>
      <c r="D31" s="121" t="s">
        <v>35</v>
      </c>
      <c r="E31" s="82" t="s">
        <v>36</v>
      </c>
      <c r="F31" s="86" t="s">
        <v>55</v>
      </c>
      <c r="G31" s="87"/>
      <c r="H31" s="31">
        <v>45729</v>
      </c>
      <c r="I31" s="31">
        <f>H31+1</f>
        <v>45730</v>
      </c>
      <c r="J31" s="31">
        <f>I31+1</f>
        <v>45731</v>
      </c>
      <c r="K31" s="32"/>
      <c r="L31" s="94"/>
      <c r="M31" s="95"/>
      <c r="N31" s="94"/>
      <c r="O31" s="95">
        <v>45733</v>
      </c>
      <c r="P31" s="94">
        <f>O31+7</f>
        <v>45740</v>
      </c>
      <c r="Q31" s="94">
        <v>45740</v>
      </c>
      <c r="R31" s="94">
        <v>45749</v>
      </c>
      <c r="S31" s="95"/>
      <c r="T31" s="94">
        <v>45756</v>
      </c>
      <c r="U31" s="95">
        <v>45765</v>
      </c>
      <c r="V31" s="97" t="s">
        <v>56</v>
      </c>
      <c r="W31" s="98" t="s">
        <v>43</v>
      </c>
    </row>
    <row r="32" spans="1:23" ht="28" x14ac:dyDescent="0.2">
      <c r="A32" s="132"/>
      <c r="B32" s="134"/>
      <c r="C32" s="122"/>
      <c r="D32" s="122"/>
      <c r="E32" s="83" t="s">
        <v>39</v>
      </c>
      <c r="F32" s="86"/>
      <c r="G32" s="87"/>
      <c r="H32" s="31"/>
      <c r="I32" s="31"/>
      <c r="J32" s="31"/>
      <c r="K32" s="32"/>
      <c r="L32" s="94"/>
      <c r="M32" s="95"/>
      <c r="N32" s="94"/>
      <c r="O32" s="95"/>
      <c r="P32" s="94"/>
      <c r="Q32" s="94"/>
      <c r="R32" s="94"/>
      <c r="S32" s="95"/>
      <c r="T32" s="94"/>
      <c r="U32" s="95"/>
      <c r="V32" s="97"/>
      <c r="W32" s="98"/>
    </row>
    <row r="33" spans="1:23" ht="101.25" customHeight="1" x14ac:dyDescent="0.2">
      <c r="A33" s="132">
        <f>A31+1</f>
        <v>10</v>
      </c>
      <c r="B33" s="146" t="s">
        <v>57</v>
      </c>
      <c r="C33" s="121" t="s">
        <v>34</v>
      </c>
      <c r="D33" s="121" t="s">
        <v>35</v>
      </c>
      <c r="E33" s="82" t="s">
        <v>36</v>
      </c>
      <c r="F33" s="86" t="s">
        <v>58</v>
      </c>
      <c r="G33" s="87"/>
      <c r="H33" s="31">
        <v>45748</v>
      </c>
      <c r="I33" s="31">
        <f>H33+2+1</f>
        <v>45751</v>
      </c>
      <c r="J33" s="31">
        <f>I33+1</f>
        <v>45752</v>
      </c>
      <c r="K33" s="32"/>
      <c r="L33" s="94">
        <v>45754</v>
      </c>
      <c r="M33" s="94">
        <v>45763</v>
      </c>
      <c r="N33" s="94"/>
      <c r="O33" s="94">
        <v>45765</v>
      </c>
      <c r="P33" s="94">
        <v>45784</v>
      </c>
      <c r="Q33" s="94">
        <v>45786</v>
      </c>
      <c r="R33" s="94">
        <v>45797</v>
      </c>
      <c r="S33" s="95"/>
      <c r="T33" s="94">
        <v>45804</v>
      </c>
      <c r="U33" s="95">
        <v>45813</v>
      </c>
      <c r="V33" s="97" t="s">
        <v>48</v>
      </c>
      <c r="W33" s="98" t="s">
        <v>43</v>
      </c>
    </row>
    <row r="34" spans="1:23" ht="30.75" customHeight="1" x14ac:dyDescent="0.2">
      <c r="A34" s="132"/>
      <c r="B34" s="146"/>
      <c r="C34" s="122"/>
      <c r="D34" s="122"/>
      <c r="E34" s="83" t="s">
        <v>39</v>
      </c>
      <c r="F34" s="86"/>
      <c r="G34" s="87"/>
      <c r="H34" s="31"/>
      <c r="I34" s="31"/>
      <c r="J34" s="31"/>
      <c r="K34" s="32"/>
      <c r="L34" s="94"/>
      <c r="M34" s="95"/>
      <c r="N34" s="94"/>
      <c r="O34" s="95"/>
      <c r="P34" s="94"/>
      <c r="Q34" s="94"/>
      <c r="R34" s="94"/>
      <c r="S34" s="95"/>
      <c r="T34" s="94"/>
      <c r="U34" s="95"/>
      <c r="V34" s="97"/>
      <c r="W34" s="98"/>
    </row>
    <row r="35" spans="1:23" ht="55.5" customHeight="1" x14ac:dyDescent="0.2">
      <c r="A35" s="132">
        <f t="shared" ref="A35" si="0">A33+1</f>
        <v>11</v>
      </c>
      <c r="B35" s="134" t="s">
        <v>59</v>
      </c>
      <c r="C35" s="121" t="s">
        <v>34</v>
      </c>
      <c r="D35" s="121" t="s">
        <v>35</v>
      </c>
      <c r="E35" s="82" t="s">
        <v>36</v>
      </c>
      <c r="F35" s="86" t="s">
        <v>52</v>
      </c>
      <c r="G35" s="87"/>
      <c r="H35" s="31">
        <v>45716</v>
      </c>
      <c r="I35" s="31">
        <f>H35+2+1</f>
        <v>45719</v>
      </c>
      <c r="J35" s="31">
        <f>I35+1</f>
        <v>45720</v>
      </c>
      <c r="K35" s="32"/>
      <c r="L35" s="94">
        <f>J35+1</f>
        <v>45721</v>
      </c>
      <c r="M35" s="94">
        <v>45730</v>
      </c>
      <c r="N35" s="94"/>
      <c r="O35" s="94">
        <f>M35+1+1+1</f>
        <v>45733</v>
      </c>
      <c r="P35" s="94">
        <v>45747</v>
      </c>
      <c r="Q35" s="94">
        <v>45749</v>
      </c>
      <c r="R35" s="94">
        <v>45758</v>
      </c>
      <c r="S35" s="95"/>
      <c r="T35" s="94">
        <v>45765</v>
      </c>
      <c r="U35" s="95">
        <v>45779</v>
      </c>
      <c r="V35" s="100" t="s">
        <v>60</v>
      </c>
      <c r="W35" s="98" t="s">
        <v>43</v>
      </c>
    </row>
    <row r="36" spans="1:23" ht="28.5" customHeight="1" x14ac:dyDescent="0.2">
      <c r="A36" s="132"/>
      <c r="B36" s="134"/>
      <c r="C36" s="122"/>
      <c r="D36" s="122"/>
      <c r="E36" s="83" t="s">
        <v>39</v>
      </c>
      <c r="F36" s="86"/>
      <c r="G36" s="87"/>
      <c r="H36" s="31"/>
      <c r="I36" s="31"/>
      <c r="J36" s="31"/>
      <c r="K36" s="32"/>
      <c r="L36" s="94"/>
      <c r="M36" s="95"/>
      <c r="N36" s="94"/>
      <c r="O36" s="95"/>
      <c r="P36" s="94"/>
      <c r="Q36" s="94"/>
      <c r="R36" s="94"/>
      <c r="S36" s="95"/>
      <c r="T36" s="94"/>
      <c r="U36" s="95"/>
      <c r="V36" s="97"/>
      <c r="W36" s="98"/>
    </row>
    <row r="37" spans="1:23" ht="41.25" customHeight="1" x14ac:dyDescent="0.2">
      <c r="A37" s="132">
        <f>A35+1</f>
        <v>12</v>
      </c>
      <c r="B37" s="134" t="s">
        <v>61</v>
      </c>
      <c r="C37" s="121" t="s">
        <v>34</v>
      </c>
      <c r="D37" s="121" t="s">
        <v>35</v>
      </c>
      <c r="E37" s="82" t="s">
        <v>36</v>
      </c>
      <c r="F37" s="86" t="s">
        <v>41</v>
      </c>
      <c r="G37" s="87"/>
      <c r="H37" s="31">
        <v>45789</v>
      </c>
      <c r="I37" s="31">
        <f>15+2+H37</f>
        <v>45806</v>
      </c>
      <c r="J37" s="31">
        <f>I37+2</f>
        <v>45808</v>
      </c>
      <c r="K37" s="32"/>
      <c r="L37" s="94">
        <f>J37+2</f>
        <v>45810</v>
      </c>
      <c r="M37" s="94">
        <v>45819</v>
      </c>
      <c r="N37" s="94"/>
      <c r="O37" s="94">
        <v>45821</v>
      </c>
      <c r="P37" s="94">
        <v>45852</v>
      </c>
      <c r="Q37" s="94">
        <v>45857</v>
      </c>
      <c r="R37" s="94">
        <v>45867</v>
      </c>
      <c r="S37" s="95"/>
      <c r="T37" s="94">
        <v>45874</v>
      </c>
      <c r="U37" s="95">
        <v>45883</v>
      </c>
      <c r="V37" s="101" t="s">
        <v>62</v>
      </c>
      <c r="W37" s="98" t="s">
        <v>43</v>
      </c>
    </row>
    <row r="38" spans="1:23" ht="26.25" customHeight="1" x14ac:dyDescent="0.2">
      <c r="A38" s="132"/>
      <c r="B38" s="134"/>
      <c r="C38" s="135"/>
      <c r="D38" s="122"/>
      <c r="E38" s="83" t="s">
        <v>39</v>
      </c>
      <c r="F38" s="89"/>
      <c r="G38" s="88"/>
      <c r="H38" s="31"/>
      <c r="I38" s="31"/>
      <c r="J38" s="31"/>
      <c r="K38" s="32"/>
      <c r="L38" s="94"/>
      <c r="M38" s="95"/>
      <c r="N38" s="94"/>
      <c r="O38" s="95"/>
      <c r="P38" s="94"/>
      <c r="Q38" s="94"/>
      <c r="R38" s="94"/>
      <c r="S38" s="95"/>
      <c r="T38" s="94"/>
      <c r="U38" s="95"/>
      <c r="V38" s="97"/>
      <c r="W38" s="98"/>
    </row>
    <row r="39" spans="1:23" ht="93" customHeight="1" x14ac:dyDescent="0.2">
      <c r="A39" s="132">
        <f t="shared" ref="A39" si="1">A37+1</f>
        <v>13</v>
      </c>
      <c r="B39" s="134" t="s">
        <v>63</v>
      </c>
      <c r="C39" s="121" t="s">
        <v>34</v>
      </c>
      <c r="D39" s="121" t="s">
        <v>35</v>
      </c>
      <c r="E39" s="82" t="s">
        <v>36</v>
      </c>
      <c r="F39" s="86" t="s">
        <v>41</v>
      </c>
      <c r="G39" s="87"/>
      <c r="H39" s="31">
        <v>45762</v>
      </c>
      <c r="I39" s="31">
        <f>15+2+H39</f>
        <v>45779</v>
      </c>
      <c r="J39" s="31">
        <f>I39+2</f>
        <v>45781</v>
      </c>
      <c r="K39" s="32"/>
      <c r="L39" s="94">
        <f>J39+2</f>
        <v>45783</v>
      </c>
      <c r="M39" s="94">
        <v>45792</v>
      </c>
      <c r="N39" s="94"/>
      <c r="O39" s="94">
        <f>M39+2+2</f>
        <v>45796</v>
      </c>
      <c r="P39" s="94">
        <f>O39+30</f>
        <v>45826</v>
      </c>
      <c r="Q39" s="94">
        <v>45831</v>
      </c>
      <c r="R39" s="94">
        <v>45840</v>
      </c>
      <c r="S39" s="95"/>
      <c r="T39" s="94">
        <v>45847</v>
      </c>
      <c r="U39" s="95">
        <v>45856</v>
      </c>
      <c r="V39" s="97" t="s">
        <v>60</v>
      </c>
      <c r="W39" s="98" t="s">
        <v>43</v>
      </c>
    </row>
    <row r="40" spans="1:23" ht="30" customHeight="1" x14ac:dyDescent="0.2">
      <c r="A40" s="132"/>
      <c r="B40" s="134"/>
      <c r="C40" s="122"/>
      <c r="D40" s="122"/>
      <c r="E40" s="83" t="s">
        <v>39</v>
      </c>
      <c r="F40" s="86"/>
      <c r="G40" s="87"/>
      <c r="H40" s="31"/>
      <c r="I40" s="31"/>
      <c r="J40" s="31"/>
      <c r="K40" s="32"/>
      <c r="L40" s="94"/>
      <c r="M40" s="95"/>
      <c r="N40" s="94"/>
      <c r="O40" s="95"/>
      <c r="P40" s="94"/>
      <c r="Q40" s="94"/>
      <c r="R40" s="94"/>
      <c r="S40" s="95"/>
      <c r="T40" s="94"/>
      <c r="U40" s="95"/>
      <c r="V40" s="97"/>
      <c r="W40" s="98"/>
    </row>
    <row r="41" spans="1:23" ht="61.5" customHeight="1" x14ac:dyDescent="0.2">
      <c r="A41" s="132">
        <f t="shared" ref="A41" si="2">A39+1</f>
        <v>14</v>
      </c>
      <c r="B41" s="134" t="s">
        <v>112</v>
      </c>
      <c r="C41" s="121" t="s">
        <v>34</v>
      </c>
      <c r="D41" s="121" t="s">
        <v>35</v>
      </c>
      <c r="E41" s="82" t="s">
        <v>36</v>
      </c>
      <c r="F41" s="86" t="s">
        <v>52</v>
      </c>
      <c r="G41" s="87"/>
      <c r="H41" s="31">
        <v>45754</v>
      </c>
      <c r="I41" s="31">
        <f>H41+2+1</f>
        <v>45757</v>
      </c>
      <c r="J41" s="31">
        <f>I41+1</f>
        <v>45758</v>
      </c>
      <c r="K41" s="32"/>
      <c r="L41" s="94">
        <v>45761</v>
      </c>
      <c r="M41" s="94">
        <v>45772</v>
      </c>
      <c r="N41" s="94"/>
      <c r="O41" s="94">
        <f>M41+1+1+1</f>
        <v>45775</v>
      </c>
      <c r="P41" s="94">
        <v>45790</v>
      </c>
      <c r="Q41" s="94">
        <v>45792</v>
      </c>
      <c r="R41" s="94">
        <v>45803</v>
      </c>
      <c r="S41" s="94"/>
      <c r="T41" s="94">
        <v>45808</v>
      </c>
      <c r="U41" s="94">
        <v>45818</v>
      </c>
      <c r="V41" s="97" t="s">
        <v>64</v>
      </c>
      <c r="W41" s="98" t="s">
        <v>43</v>
      </c>
    </row>
    <row r="42" spans="1:23" ht="26.25" customHeight="1" x14ac:dyDescent="0.2">
      <c r="A42" s="132"/>
      <c r="B42" s="134"/>
      <c r="C42" s="122"/>
      <c r="D42" s="122"/>
      <c r="E42" s="83" t="s">
        <v>39</v>
      </c>
      <c r="F42" s="86"/>
      <c r="G42" s="87"/>
      <c r="H42" s="31"/>
      <c r="I42" s="31"/>
      <c r="J42" s="31"/>
      <c r="K42" s="32"/>
      <c r="L42" s="94"/>
      <c r="M42" s="95"/>
      <c r="N42" s="94"/>
      <c r="O42" s="95"/>
      <c r="P42" s="94"/>
      <c r="Q42" s="94"/>
      <c r="R42" s="94"/>
      <c r="S42" s="95"/>
      <c r="T42" s="94"/>
      <c r="U42" s="95"/>
      <c r="V42" s="97"/>
      <c r="W42" s="98"/>
    </row>
    <row r="43" spans="1:23" ht="52.5" customHeight="1" x14ac:dyDescent="0.2">
      <c r="A43" s="128">
        <v>15</v>
      </c>
      <c r="B43" s="130" t="s">
        <v>65</v>
      </c>
      <c r="C43" s="121" t="s">
        <v>34</v>
      </c>
      <c r="D43" s="121" t="s">
        <v>35</v>
      </c>
      <c r="E43" s="82" t="s">
        <v>36</v>
      </c>
      <c r="F43" s="86" t="s">
        <v>55</v>
      </c>
      <c r="G43" s="87"/>
      <c r="H43" s="31">
        <v>45719</v>
      </c>
      <c r="I43" s="31">
        <f>H43+1</f>
        <v>45720</v>
      </c>
      <c r="J43" s="31">
        <f>I43+1</f>
        <v>45721</v>
      </c>
      <c r="K43" s="32"/>
      <c r="L43" s="94"/>
      <c r="M43" s="95"/>
      <c r="N43" s="94"/>
      <c r="O43" s="95">
        <f>J43+1</f>
        <v>45722</v>
      </c>
      <c r="P43" s="94">
        <f>O43+7</f>
        <v>45729</v>
      </c>
      <c r="Q43" s="94">
        <v>45729</v>
      </c>
      <c r="R43" s="94">
        <v>45740</v>
      </c>
      <c r="S43" s="95"/>
      <c r="T43" s="94">
        <v>45747</v>
      </c>
      <c r="U43" s="94">
        <v>45756</v>
      </c>
      <c r="V43" s="97" t="s">
        <v>66</v>
      </c>
      <c r="W43" s="98"/>
    </row>
    <row r="44" spans="1:23" ht="27.75" customHeight="1" x14ac:dyDescent="0.2">
      <c r="A44" s="129"/>
      <c r="B44" s="131"/>
      <c r="C44" s="122"/>
      <c r="D44" s="122"/>
      <c r="E44" s="83" t="s">
        <v>39</v>
      </c>
      <c r="F44" s="86"/>
      <c r="G44" s="87"/>
      <c r="H44" s="31"/>
      <c r="I44" s="31"/>
      <c r="J44" s="31"/>
      <c r="K44" s="32"/>
      <c r="L44" s="94"/>
      <c r="M44" s="95"/>
      <c r="N44" s="94"/>
      <c r="O44" s="95"/>
      <c r="P44" s="94"/>
      <c r="Q44" s="94"/>
      <c r="R44" s="94"/>
      <c r="S44" s="95"/>
      <c r="T44" s="94"/>
      <c r="U44" s="95"/>
      <c r="V44" s="97"/>
      <c r="W44" s="98"/>
    </row>
    <row r="45" spans="1:23" ht="100.5" customHeight="1" x14ac:dyDescent="0.2">
      <c r="A45" s="132">
        <v>16</v>
      </c>
      <c r="B45" s="146" t="s">
        <v>67</v>
      </c>
      <c r="C45" s="121" t="s">
        <v>34</v>
      </c>
      <c r="D45" s="121" t="s">
        <v>35</v>
      </c>
      <c r="E45" s="82" t="s">
        <v>36</v>
      </c>
      <c r="F45" s="86" t="s">
        <v>58</v>
      </c>
      <c r="G45" s="87"/>
      <c r="H45" s="31">
        <f>T45-70</f>
        <v>45748</v>
      </c>
      <c r="I45" s="31">
        <f>H45+2+1</f>
        <v>45751</v>
      </c>
      <c r="J45" s="31">
        <f>I45+1</f>
        <v>45752</v>
      </c>
      <c r="K45" s="32"/>
      <c r="L45" s="94">
        <v>45769</v>
      </c>
      <c r="M45" s="94">
        <v>45782</v>
      </c>
      <c r="N45" s="94"/>
      <c r="O45" s="94">
        <v>45784</v>
      </c>
      <c r="P45" s="94">
        <v>45798</v>
      </c>
      <c r="Q45" s="94">
        <v>45800</v>
      </c>
      <c r="R45" s="94">
        <v>45811</v>
      </c>
      <c r="S45" s="95"/>
      <c r="T45" s="94">
        <v>45818</v>
      </c>
      <c r="U45" s="95">
        <v>45827</v>
      </c>
      <c r="V45" s="97" t="s">
        <v>68</v>
      </c>
      <c r="W45" s="98" t="s">
        <v>43</v>
      </c>
    </row>
    <row r="46" spans="1:23" ht="31.25" customHeight="1" x14ac:dyDescent="0.2">
      <c r="A46" s="132"/>
      <c r="B46" s="146"/>
      <c r="C46" s="122"/>
      <c r="D46" s="122"/>
      <c r="E46" s="83" t="s">
        <v>39</v>
      </c>
      <c r="F46" s="86"/>
      <c r="G46" s="87"/>
      <c r="H46" s="31"/>
      <c r="I46" s="31"/>
      <c r="J46" s="31"/>
      <c r="K46" s="32"/>
      <c r="L46" s="94"/>
      <c r="M46" s="95"/>
      <c r="N46" s="94"/>
      <c r="O46" s="95"/>
      <c r="P46" s="94"/>
      <c r="Q46" s="94"/>
      <c r="R46" s="94"/>
      <c r="S46" s="95"/>
      <c r="T46" s="94"/>
      <c r="U46" s="95"/>
      <c r="V46" s="97"/>
      <c r="W46" s="98"/>
    </row>
    <row r="47" spans="1:23" ht="102.75" customHeight="1" x14ac:dyDescent="0.2">
      <c r="A47" s="132">
        <v>17</v>
      </c>
      <c r="B47" s="146" t="s">
        <v>113</v>
      </c>
      <c r="C47" s="121" t="s">
        <v>69</v>
      </c>
      <c r="D47" s="121" t="s">
        <v>35</v>
      </c>
      <c r="E47" s="82" t="s">
        <v>36</v>
      </c>
      <c r="F47" s="86" t="s">
        <v>52</v>
      </c>
      <c r="G47" s="87"/>
      <c r="H47" s="31">
        <f>T47-70</f>
        <v>45694</v>
      </c>
      <c r="I47" s="31">
        <f>H47+2+1</f>
        <v>45697</v>
      </c>
      <c r="J47" s="31">
        <f>I47+1</f>
        <v>45698</v>
      </c>
      <c r="K47" s="32"/>
      <c r="L47" s="94">
        <v>45719</v>
      </c>
      <c r="M47" s="94">
        <v>45728</v>
      </c>
      <c r="N47" s="94"/>
      <c r="O47" s="94">
        <v>45730</v>
      </c>
      <c r="P47" s="94">
        <v>45744</v>
      </c>
      <c r="Q47" s="94">
        <v>45748</v>
      </c>
      <c r="R47" s="94">
        <v>45757</v>
      </c>
      <c r="S47" s="95"/>
      <c r="T47" s="94">
        <v>45764</v>
      </c>
      <c r="U47" s="95">
        <v>45777</v>
      </c>
      <c r="V47" s="97" t="s">
        <v>70</v>
      </c>
      <c r="W47" s="98" t="s">
        <v>43</v>
      </c>
    </row>
    <row r="48" spans="1:23" ht="63.75" customHeight="1" x14ac:dyDescent="0.2">
      <c r="A48" s="132"/>
      <c r="B48" s="146"/>
      <c r="C48" s="122"/>
      <c r="D48" s="122"/>
      <c r="E48" s="83" t="s">
        <v>39</v>
      </c>
      <c r="F48" s="86"/>
      <c r="G48" s="87"/>
      <c r="H48" s="31"/>
      <c r="I48" s="31"/>
      <c r="J48" s="31"/>
      <c r="K48" s="32"/>
      <c r="L48" s="94"/>
      <c r="M48" s="95"/>
      <c r="N48" s="94"/>
      <c r="O48" s="95"/>
      <c r="P48" s="94"/>
      <c r="Q48" s="94"/>
      <c r="R48" s="94"/>
      <c r="S48" s="95"/>
      <c r="T48" s="94"/>
      <c r="U48" s="95"/>
      <c r="V48" s="97"/>
      <c r="W48" s="98"/>
    </row>
    <row r="49" spans="1:23" ht="81.75" customHeight="1" x14ac:dyDescent="0.2">
      <c r="A49" s="132">
        <v>18</v>
      </c>
      <c r="B49" s="134" t="s">
        <v>71</v>
      </c>
      <c r="C49" s="121" t="s">
        <v>69</v>
      </c>
      <c r="D49" s="121" t="s">
        <v>35</v>
      </c>
      <c r="E49" s="82" t="s">
        <v>36</v>
      </c>
      <c r="F49" s="86" t="s">
        <v>52</v>
      </c>
      <c r="G49" s="87"/>
      <c r="H49" s="31">
        <f>T49-70</f>
        <v>45726</v>
      </c>
      <c r="I49" s="31">
        <f>H49+2+1</f>
        <v>45729</v>
      </c>
      <c r="J49" s="31">
        <f>I49+1</f>
        <v>45730</v>
      </c>
      <c r="K49" s="32"/>
      <c r="L49" s="94">
        <f>J49+1</f>
        <v>45731</v>
      </c>
      <c r="M49" s="94">
        <v>45755</v>
      </c>
      <c r="N49" s="94"/>
      <c r="O49" s="94">
        <v>45757</v>
      </c>
      <c r="P49" s="94">
        <v>45775</v>
      </c>
      <c r="Q49" s="94">
        <v>45777</v>
      </c>
      <c r="R49" s="94">
        <v>45789</v>
      </c>
      <c r="S49" s="95"/>
      <c r="T49" s="94">
        <v>45796</v>
      </c>
      <c r="U49" s="95">
        <v>45805</v>
      </c>
      <c r="V49" s="97" t="s">
        <v>72</v>
      </c>
      <c r="W49" s="98" t="s">
        <v>43</v>
      </c>
    </row>
    <row r="50" spans="1:23" ht="43.5" customHeight="1" x14ac:dyDescent="0.2">
      <c r="A50" s="132"/>
      <c r="B50" s="134"/>
      <c r="C50" s="122"/>
      <c r="D50" s="122"/>
      <c r="E50" s="83" t="s">
        <v>39</v>
      </c>
      <c r="F50" s="86"/>
      <c r="G50" s="87"/>
      <c r="H50" s="31"/>
      <c r="I50" s="31"/>
      <c r="J50" s="31"/>
      <c r="K50" s="32"/>
      <c r="L50" s="94"/>
      <c r="M50" s="95"/>
      <c r="N50" s="94"/>
      <c r="O50" s="95"/>
      <c r="P50" s="94"/>
      <c r="Q50" s="94"/>
      <c r="R50" s="94"/>
      <c r="S50" s="95"/>
      <c r="T50" s="94"/>
      <c r="U50" s="95"/>
      <c r="V50" s="97"/>
      <c r="W50" s="98"/>
    </row>
    <row r="51" spans="1:23" ht="118.5" customHeight="1" x14ac:dyDescent="0.2">
      <c r="A51" s="132">
        <v>19</v>
      </c>
      <c r="B51" s="134" t="s">
        <v>122</v>
      </c>
      <c r="C51" s="121" t="s">
        <v>69</v>
      </c>
      <c r="D51" s="121" t="s">
        <v>35</v>
      </c>
      <c r="E51" s="82" t="s">
        <v>36</v>
      </c>
      <c r="F51" s="86" t="s">
        <v>52</v>
      </c>
      <c r="G51" s="87"/>
      <c r="H51" s="31">
        <f>T51-70</f>
        <v>45751</v>
      </c>
      <c r="I51" s="31">
        <f>H51+2+1</f>
        <v>45754</v>
      </c>
      <c r="J51" s="31">
        <f>I51+1</f>
        <v>45755</v>
      </c>
      <c r="K51" s="32"/>
      <c r="L51" s="94">
        <v>45775</v>
      </c>
      <c r="M51" s="94">
        <v>45785</v>
      </c>
      <c r="N51" s="94"/>
      <c r="O51" s="94">
        <v>45789</v>
      </c>
      <c r="P51" s="94">
        <v>45803</v>
      </c>
      <c r="Q51" s="94">
        <v>45805</v>
      </c>
      <c r="R51" s="94">
        <v>45814</v>
      </c>
      <c r="S51" s="95"/>
      <c r="T51" s="94">
        <v>45821</v>
      </c>
      <c r="U51" s="95">
        <v>45832</v>
      </c>
      <c r="V51" s="97" t="s">
        <v>73</v>
      </c>
      <c r="W51" s="98" t="s">
        <v>43</v>
      </c>
    </row>
    <row r="52" spans="1:23" ht="36.75" customHeight="1" x14ac:dyDescent="0.2">
      <c r="A52" s="132"/>
      <c r="B52" s="134"/>
      <c r="C52" s="122"/>
      <c r="D52" s="122"/>
      <c r="E52" s="83" t="s">
        <v>39</v>
      </c>
      <c r="F52" s="86"/>
      <c r="G52" s="87"/>
      <c r="H52" s="31"/>
      <c r="I52" s="31"/>
      <c r="J52" s="31"/>
      <c r="K52" s="32"/>
      <c r="L52" s="94"/>
      <c r="M52" s="95"/>
      <c r="N52" s="94"/>
      <c r="O52" s="95"/>
      <c r="P52" s="94"/>
      <c r="Q52" s="94"/>
      <c r="R52" s="94"/>
      <c r="S52" s="95"/>
      <c r="T52" s="94"/>
      <c r="U52" s="95"/>
      <c r="V52" s="97"/>
      <c r="W52" s="98"/>
    </row>
    <row r="53" spans="1:23" ht="50.25" customHeight="1" x14ac:dyDescent="0.2">
      <c r="A53" s="132">
        <v>20</v>
      </c>
      <c r="B53" s="134" t="s">
        <v>74</v>
      </c>
      <c r="C53" s="121" t="s">
        <v>69</v>
      </c>
      <c r="D53" s="121" t="s">
        <v>35</v>
      </c>
      <c r="E53" s="82" t="s">
        <v>36</v>
      </c>
      <c r="F53" s="86" t="s">
        <v>75</v>
      </c>
      <c r="G53" s="87"/>
      <c r="H53" s="31">
        <v>45824</v>
      </c>
      <c r="I53" s="31">
        <f>H53+1</f>
        <v>45825</v>
      </c>
      <c r="J53" s="31">
        <f>I53+1</f>
        <v>45826</v>
      </c>
      <c r="K53" s="32"/>
      <c r="L53" s="94"/>
      <c r="M53" s="95"/>
      <c r="N53" s="94"/>
      <c r="O53" s="95">
        <f>J53+1</f>
        <v>45827</v>
      </c>
      <c r="P53" s="94">
        <f>O53+7</f>
        <v>45834</v>
      </c>
      <c r="Q53" s="94">
        <v>45834</v>
      </c>
      <c r="R53" s="94">
        <v>45845</v>
      </c>
      <c r="S53" s="95"/>
      <c r="T53" s="94">
        <v>45852</v>
      </c>
      <c r="U53" s="95">
        <v>45861</v>
      </c>
      <c r="V53" s="97" t="s">
        <v>64</v>
      </c>
      <c r="W53" s="98" t="s">
        <v>43</v>
      </c>
    </row>
    <row r="54" spans="1:23" ht="33" customHeight="1" x14ac:dyDescent="0.2">
      <c r="A54" s="132"/>
      <c r="B54" s="134"/>
      <c r="C54" s="122"/>
      <c r="D54" s="122"/>
      <c r="E54" s="83" t="s">
        <v>39</v>
      </c>
      <c r="F54" s="86"/>
      <c r="G54" s="87"/>
      <c r="H54" s="31"/>
      <c r="I54" s="31"/>
      <c r="J54" s="31"/>
      <c r="K54" s="32"/>
      <c r="L54" s="94"/>
      <c r="M54" s="95"/>
      <c r="N54" s="94"/>
      <c r="O54" s="95"/>
      <c r="P54" s="94"/>
      <c r="Q54" s="94"/>
      <c r="R54" s="94"/>
      <c r="S54" s="95"/>
      <c r="T54" s="94"/>
      <c r="U54" s="95"/>
      <c r="V54" s="97"/>
      <c r="W54" s="98"/>
    </row>
    <row r="55" spans="1:23" ht="77.25" customHeight="1" x14ac:dyDescent="0.2">
      <c r="A55" s="132">
        <f t="shared" ref="A55" si="3">A53+1</f>
        <v>21</v>
      </c>
      <c r="B55" s="146" t="s">
        <v>76</v>
      </c>
      <c r="C55" s="121" t="s">
        <v>77</v>
      </c>
      <c r="D55" s="121" t="s">
        <v>35</v>
      </c>
      <c r="E55" s="82" t="s">
        <v>36</v>
      </c>
      <c r="F55" s="86" t="s">
        <v>58</v>
      </c>
      <c r="G55" s="87"/>
      <c r="H55" s="31">
        <f>T55-70</f>
        <v>45758</v>
      </c>
      <c r="I55" s="31">
        <f>H55+2+1</f>
        <v>45761</v>
      </c>
      <c r="J55" s="31">
        <f>I55+1</f>
        <v>45762</v>
      </c>
      <c r="K55" s="32"/>
      <c r="L55" s="94">
        <v>45782</v>
      </c>
      <c r="M55" s="94">
        <v>45791</v>
      </c>
      <c r="N55" s="94"/>
      <c r="O55" s="94">
        <v>45793</v>
      </c>
      <c r="P55" s="94">
        <v>45807</v>
      </c>
      <c r="Q55" s="94">
        <f>P55+5</f>
        <v>45812</v>
      </c>
      <c r="R55" s="94">
        <v>45821</v>
      </c>
      <c r="S55" s="95"/>
      <c r="T55" s="94">
        <v>45828</v>
      </c>
      <c r="U55" s="95">
        <v>45839</v>
      </c>
      <c r="V55" s="97" t="s">
        <v>78</v>
      </c>
      <c r="W55" s="98" t="s">
        <v>43</v>
      </c>
    </row>
    <row r="56" spans="1:23" ht="30" customHeight="1" x14ac:dyDescent="0.2">
      <c r="A56" s="132"/>
      <c r="B56" s="146"/>
      <c r="C56" s="122"/>
      <c r="D56" s="122"/>
      <c r="E56" s="83" t="s">
        <v>39</v>
      </c>
      <c r="F56" s="86"/>
      <c r="G56" s="87"/>
      <c r="H56" s="31"/>
      <c r="I56" s="31"/>
      <c r="J56" s="31"/>
      <c r="K56" s="32"/>
      <c r="L56" s="94"/>
      <c r="M56" s="95"/>
      <c r="N56" s="94"/>
      <c r="O56" s="95"/>
      <c r="P56" s="94"/>
      <c r="Q56" s="94"/>
      <c r="R56" s="94"/>
      <c r="S56" s="95"/>
      <c r="T56" s="94"/>
      <c r="U56" s="95"/>
      <c r="V56" s="97"/>
      <c r="W56" s="98"/>
    </row>
    <row r="57" spans="1:23" ht="56.25" customHeight="1" x14ac:dyDescent="0.2">
      <c r="A57" s="132">
        <f t="shared" ref="A57:A85" si="4">A55+1</f>
        <v>22</v>
      </c>
      <c r="B57" s="134" t="s">
        <v>114</v>
      </c>
      <c r="C57" s="121" t="s">
        <v>55</v>
      </c>
      <c r="D57" s="121" t="s">
        <v>35</v>
      </c>
      <c r="E57" s="82" t="s">
        <v>36</v>
      </c>
      <c r="F57" s="86" t="s">
        <v>75</v>
      </c>
      <c r="G57" s="87"/>
      <c r="H57" s="31">
        <v>45749</v>
      </c>
      <c r="I57" s="31">
        <f>H57+1</f>
        <v>45750</v>
      </c>
      <c r="J57" s="31">
        <f>I57+1</f>
        <v>45751</v>
      </c>
      <c r="K57" s="32"/>
      <c r="L57" s="94"/>
      <c r="M57" s="95"/>
      <c r="N57" s="94"/>
      <c r="O57" s="95">
        <v>45754</v>
      </c>
      <c r="P57" s="94">
        <f>O57+7</f>
        <v>45761</v>
      </c>
      <c r="Q57" s="94">
        <v>45761</v>
      </c>
      <c r="R57" s="94">
        <v>45772</v>
      </c>
      <c r="S57" s="95"/>
      <c r="T57" s="94">
        <v>45782</v>
      </c>
      <c r="U57" s="95">
        <v>45791</v>
      </c>
      <c r="V57" s="97" t="s">
        <v>79</v>
      </c>
      <c r="W57" s="98" t="s">
        <v>43</v>
      </c>
    </row>
    <row r="58" spans="1:23" ht="30" customHeight="1" x14ac:dyDescent="0.2">
      <c r="A58" s="132"/>
      <c r="B58" s="134"/>
      <c r="C58" s="122"/>
      <c r="D58" s="122"/>
      <c r="E58" s="83" t="s">
        <v>39</v>
      </c>
      <c r="F58" s="86"/>
      <c r="G58" s="87"/>
      <c r="H58" s="31"/>
      <c r="I58" s="31"/>
      <c r="J58" s="31"/>
      <c r="K58" s="32"/>
      <c r="L58" s="94"/>
      <c r="M58" s="95"/>
      <c r="N58" s="94"/>
      <c r="O58" s="95"/>
      <c r="P58" s="94"/>
      <c r="Q58" s="94"/>
      <c r="R58" s="94"/>
      <c r="S58" s="95"/>
      <c r="T58" s="94"/>
      <c r="U58" s="95"/>
      <c r="V58" s="97"/>
      <c r="W58" s="98"/>
    </row>
    <row r="59" spans="1:23" ht="61.5" customHeight="1" x14ac:dyDescent="0.2">
      <c r="A59" s="132">
        <f t="shared" ref="A59:A87" si="5">A57+1</f>
        <v>23</v>
      </c>
      <c r="B59" s="134" t="s">
        <v>80</v>
      </c>
      <c r="C59" s="121" t="s">
        <v>55</v>
      </c>
      <c r="D59" s="121" t="s">
        <v>35</v>
      </c>
      <c r="E59" s="82" t="s">
        <v>36</v>
      </c>
      <c r="F59" s="86" t="s">
        <v>52</v>
      </c>
      <c r="G59" s="87"/>
      <c r="H59" s="31">
        <v>45707</v>
      </c>
      <c r="I59" s="31">
        <f>H59+2+1</f>
        <v>45710</v>
      </c>
      <c r="J59" s="31">
        <f>I59+1</f>
        <v>45711</v>
      </c>
      <c r="K59" s="32"/>
      <c r="L59" s="94">
        <v>45719</v>
      </c>
      <c r="M59" s="94">
        <v>45728</v>
      </c>
      <c r="N59" s="94"/>
      <c r="O59" s="94">
        <v>45730</v>
      </c>
      <c r="P59" s="94">
        <v>45744</v>
      </c>
      <c r="Q59" s="94">
        <v>45748</v>
      </c>
      <c r="R59" s="94">
        <v>45757</v>
      </c>
      <c r="S59" s="95"/>
      <c r="T59" s="94">
        <v>45764</v>
      </c>
      <c r="U59" s="95">
        <v>45777</v>
      </c>
      <c r="V59" s="97" t="s">
        <v>81</v>
      </c>
      <c r="W59" s="98" t="s">
        <v>43</v>
      </c>
    </row>
    <row r="60" spans="1:23" ht="27.75" customHeight="1" x14ac:dyDescent="0.2">
      <c r="A60" s="132"/>
      <c r="B60" s="134"/>
      <c r="C60" s="122"/>
      <c r="D60" s="122"/>
      <c r="E60" s="83" t="s">
        <v>39</v>
      </c>
      <c r="F60" s="86"/>
      <c r="G60" s="87"/>
      <c r="H60" s="31"/>
      <c r="I60" s="31"/>
      <c r="J60" s="31"/>
      <c r="K60" s="32"/>
      <c r="L60" s="94"/>
      <c r="M60" s="95"/>
      <c r="N60" s="94"/>
      <c r="O60" s="95"/>
      <c r="P60" s="94"/>
      <c r="Q60" s="94"/>
      <c r="R60" s="94"/>
      <c r="S60" s="95"/>
      <c r="T60" s="94"/>
      <c r="U60" s="95"/>
      <c r="V60" s="97"/>
      <c r="W60" s="98"/>
    </row>
    <row r="61" spans="1:23" ht="47.25" customHeight="1" x14ac:dyDescent="0.2">
      <c r="A61" s="132">
        <f t="shared" ref="A61" si="6">A59+1</f>
        <v>24</v>
      </c>
      <c r="B61" s="134" t="s">
        <v>82</v>
      </c>
      <c r="C61" s="121" t="s">
        <v>83</v>
      </c>
      <c r="D61" s="121" t="s">
        <v>35</v>
      </c>
      <c r="E61" s="82" t="s">
        <v>36</v>
      </c>
      <c r="F61" s="86" t="s">
        <v>52</v>
      </c>
      <c r="G61" s="87"/>
      <c r="H61" s="31">
        <f>T61-70</f>
        <v>45805</v>
      </c>
      <c r="I61" s="31">
        <f>H61+2+1</f>
        <v>45808</v>
      </c>
      <c r="J61" s="31">
        <f>I61+1</f>
        <v>45809</v>
      </c>
      <c r="K61" s="32"/>
      <c r="L61" s="94">
        <f>J61+1</f>
        <v>45810</v>
      </c>
      <c r="M61" s="94">
        <v>45842</v>
      </c>
      <c r="N61" s="94"/>
      <c r="O61" s="94">
        <f>M61+1+1+1</f>
        <v>45845</v>
      </c>
      <c r="P61" s="94">
        <v>45859</v>
      </c>
      <c r="Q61" s="94">
        <v>45861</v>
      </c>
      <c r="R61" s="94">
        <v>45870</v>
      </c>
      <c r="S61" s="95"/>
      <c r="T61" s="94">
        <v>45875</v>
      </c>
      <c r="U61" s="95">
        <v>45884</v>
      </c>
      <c r="V61" s="97" t="s">
        <v>78</v>
      </c>
      <c r="W61" s="98" t="s">
        <v>43</v>
      </c>
    </row>
    <row r="62" spans="1:23" ht="27" customHeight="1" x14ac:dyDescent="0.2">
      <c r="A62" s="132"/>
      <c r="B62" s="134"/>
      <c r="C62" s="122"/>
      <c r="D62" s="122"/>
      <c r="E62" s="83" t="s">
        <v>39</v>
      </c>
      <c r="F62" s="86"/>
      <c r="G62" s="87"/>
      <c r="H62" s="31"/>
      <c r="I62" s="31"/>
      <c r="J62" s="31"/>
      <c r="K62" s="32"/>
      <c r="L62" s="94"/>
      <c r="M62" s="95"/>
      <c r="N62" s="94"/>
      <c r="O62" s="95"/>
      <c r="P62" s="94"/>
      <c r="Q62" s="94"/>
      <c r="R62" s="94"/>
      <c r="S62" s="95"/>
      <c r="T62" s="94"/>
      <c r="U62" s="95"/>
      <c r="V62" s="97"/>
      <c r="W62" s="98"/>
    </row>
    <row r="63" spans="1:23" ht="180.75" customHeight="1" x14ac:dyDescent="0.2">
      <c r="A63" s="132">
        <f t="shared" ref="A63:A91" si="7">A61+1</f>
        <v>25</v>
      </c>
      <c r="B63" s="134" t="s">
        <v>123</v>
      </c>
      <c r="C63" s="121" t="s">
        <v>83</v>
      </c>
      <c r="D63" s="121" t="s">
        <v>35</v>
      </c>
      <c r="E63" s="82" t="s">
        <v>36</v>
      </c>
      <c r="F63" s="86" t="s">
        <v>41</v>
      </c>
      <c r="G63" s="87"/>
      <c r="H63" s="31">
        <v>45767</v>
      </c>
      <c r="I63" s="31">
        <f>15+2+H63</f>
        <v>45784</v>
      </c>
      <c r="J63" s="31">
        <f>I63+2</f>
        <v>45786</v>
      </c>
      <c r="K63" s="32"/>
      <c r="L63" s="94">
        <v>45789</v>
      </c>
      <c r="M63" s="94">
        <v>45798</v>
      </c>
      <c r="N63" s="94"/>
      <c r="O63" s="94">
        <v>45800</v>
      </c>
      <c r="P63" s="94">
        <v>45831</v>
      </c>
      <c r="Q63" s="94">
        <v>45836</v>
      </c>
      <c r="R63" s="94">
        <v>45846</v>
      </c>
      <c r="S63" s="95"/>
      <c r="T63" s="94">
        <v>45853</v>
      </c>
      <c r="U63" s="95">
        <v>45862</v>
      </c>
      <c r="V63" s="97" t="s">
        <v>68</v>
      </c>
      <c r="W63" s="98" t="s">
        <v>43</v>
      </c>
    </row>
    <row r="64" spans="1:23" ht="37.5" customHeight="1" x14ac:dyDescent="0.2">
      <c r="A64" s="132"/>
      <c r="B64" s="134"/>
      <c r="C64" s="122"/>
      <c r="D64" s="122"/>
      <c r="E64" s="83" t="s">
        <v>39</v>
      </c>
      <c r="F64" s="86"/>
      <c r="G64" s="87"/>
      <c r="H64" s="31"/>
      <c r="I64" s="31"/>
      <c r="J64" s="31"/>
      <c r="K64" s="32"/>
      <c r="L64" s="94"/>
      <c r="M64" s="95"/>
      <c r="N64" s="94"/>
      <c r="O64" s="95"/>
      <c r="P64" s="94"/>
      <c r="Q64" s="94"/>
      <c r="R64" s="94"/>
      <c r="S64" s="95"/>
      <c r="T64" s="94"/>
      <c r="U64" s="95"/>
      <c r="V64" s="97"/>
      <c r="W64" s="98"/>
    </row>
    <row r="65" spans="1:23" ht="68.25" customHeight="1" x14ac:dyDescent="0.2">
      <c r="A65" s="132">
        <f t="shared" ref="A65" si="8">A63+1</f>
        <v>26</v>
      </c>
      <c r="B65" s="134" t="s">
        <v>84</v>
      </c>
      <c r="C65" s="121" t="s">
        <v>34</v>
      </c>
      <c r="D65" s="121" t="s">
        <v>35</v>
      </c>
      <c r="E65" s="82" t="s">
        <v>36</v>
      </c>
      <c r="F65" s="86" t="s">
        <v>75</v>
      </c>
      <c r="G65" s="87"/>
      <c r="H65" s="31">
        <v>45782</v>
      </c>
      <c r="I65" s="31">
        <f>H65+1</f>
        <v>45783</v>
      </c>
      <c r="J65" s="31">
        <f>I65+1</f>
        <v>45784</v>
      </c>
      <c r="K65" s="32"/>
      <c r="L65" s="94"/>
      <c r="M65" s="95"/>
      <c r="N65" s="94"/>
      <c r="O65" s="95">
        <f>J65+1</f>
        <v>45785</v>
      </c>
      <c r="P65" s="94">
        <f>O65+7</f>
        <v>45792</v>
      </c>
      <c r="Q65" s="94">
        <v>45792</v>
      </c>
      <c r="R65" s="94">
        <v>45803</v>
      </c>
      <c r="S65" s="95"/>
      <c r="T65" s="94">
        <v>45808</v>
      </c>
      <c r="U65" s="95">
        <v>45818</v>
      </c>
      <c r="V65" s="97" t="s">
        <v>64</v>
      </c>
      <c r="W65" s="98" t="s">
        <v>43</v>
      </c>
    </row>
    <row r="66" spans="1:23" ht="36.75" customHeight="1" x14ac:dyDescent="0.2">
      <c r="A66" s="132"/>
      <c r="B66" s="134"/>
      <c r="C66" s="122"/>
      <c r="D66" s="122"/>
      <c r="E66" s="83" t="s">
        <v>39</v>
      </c>
      <c r="F66" s="86"/>
      <c r="G66" s="87"/>
      <c r="H66" s="31"/>
      <c r="I66" s="31"/>
      <c r="J66" s="31"/>
      <c r="K66" s="32"/>
      <c r="L66" s="94"/>
      <c r="M66" s="95"/>
      <c r="N66" s="94"/>
      <c r="O66" s="95"/>
      <c r="P66" s="94"/>
      <c r="Q66" s="94"/>
      <c r="R66" s="94"/>
      <c r="S66" s="95"/>
      <c r="T66" s="94"/>
      <c r="U66" s="95"/>
      <c r="V66" s="97"/>
      <c r="W66" s="98"/>
    </row>
    <row r="67" spans="1:23" ht="53.25" customHeight="1" x14ac:dyDescent="0.2">
      <c r="A67" s="132">
        <f t="shared" ref="A67" si="9">A65+1</f>
        <v>27</v>
      </c>
      <c r="B67" s="134" t="s">
        <v>85</v>
      </c>
      <c r="C67" s="121" t="s">
        <v>69</v>
      </c>
      <c r="D67" s="121" t="s">
        <v>35</v>
      </c>
      <c r="E67" s="82" t="s">
        <v>36</v>
      </c>
      <c r="F67" s="86" t="s">
        <v>55</v>
      </c>
      <c r="G67" s="87"/>
      <c r="H67" s="31">
        <v>45817</v>
      </c>
      <c r="I67" s="31">
        <f>H67+1</f>
        <v>45818</v>
      </c>
      <c r="J67" s="31">
        <f>I67+1</f>
        <v>45819</v>
      </c>
      <c r="K67" s="32"/>
      <c r="L67" s="94"/>
      <c r="M67" s="95"/>
      <c r="N67" s="94"/>
      <c r="O67" s="95">
        <f>J67+1</f>
        <v>45820</v>
      </c>
      <c r="P67" s="94">
        <f>O67+7</f>
        <v>45827</v>
      </c>
      <c r="Q67" s="94">
        <v>45827</v>
      </c>
      <c r="R67" s="94">
        <v>45838</v>
      </c>
      <c r="S67" s="95"/>
      <c r="T67" s="94">
        <v>45845</v>
      </c>
      <c r="U67" s="95">
        <v>45854</v>
      </c>
      <c r="V67" s="97" t="s">
        <v>64</v>
      </c>
      <c r="W67" s="98" t="s">
        <v>43</v>
      </c>
    </row>
    <row r="68" spans="1:23" ht="32.25" customHeight="1" x14ac:dyDescent="0.2">
      <c r="A68" s="132"/>
      <c r="B68" s="134"/>
      <c r="C68" s="122"/>
      <c r="D68" s="122"/>
      <c r="E68" s="83" t="s">
        <v>39</v>
      </c>
      <c r="F68" s="86"/>
      <c r="G68" s="87"/>
      <c r="H68" s="31"/>
      <c r="I68" s="31"/>
      <c r="J68" s="31"/>
      <c r="K68" s="32"/>
      <c r="L68" s="94"/>
      <c r="M68" s="95"/>
      <c r="N68" s="94"/>
      <c r="O68" s="95"/>
      <c r="P68" s="94"/>
      <c r="Q68" s="94"/>
      <c r="R68" s="94"/>
      <c r="S68" s="95"/>
      <c r="T68" s="94"/>
      <c r="U68" s="95"/>
      <c r="V68" s="97"/>
      <c r="W68" s="98"/>
    </row>
    <row r="69" spans="1:23" ht="47.25" customHeight="1" x14ac:dyDescent="0.2">
      <c r="A69" s="132">
        <f t="shared" ref="A69" si="10">A67+1</f>
        <v>28</v>
      </c>
      <c r="B69" s="134" t="s">
        <v>86</v>
      </c>
      <c r="C69" s="121" t="s">
        <v>55</v>
      </c>
      <c r="D69" s="121" t="s">
        <v>35</v>
      </c>
      <c r="E69" s="82" t="s">
        <v>36</v>
      </c>
      <c r="F69" s="86" t="s">
        <v>52</v>
      </c>
      <c r="G69" s="87"/>
      <c r="H69" s="31">
        <v>45824</v>
      </c>
      <c r="I69" s="31">
        <f>H69+2+1</f>
        <v>45827</v>
      </c>
      <c r="J69" s="31">
        <f>I69+1</f>
        <v>45828</v>
      </c>
      <c r="K69" s="32"/>
      <c r="L69" s="94">
        <v>45831</v>
      </c>
      <c r="M69" s="94">
        <v>45840</v>
      </c>
      <c r="N69" s="94"/>
      <c r="O69" s="94">
        <v>45842</v>
      </c>
      <c r="P69" s="94">
        <v>45856</v>
      </c>
      <c r="Q69" s="94">
        <v>45860</v>
      </c>
      <c r="R69" s="94">
        <v>45869</v>
      </c>
      <c r="S69" s="95"/>
      <c r="T69" s="94">
        <v>45876</v>
      </c>
      <c r="U69" s="95">
        <v>45887</v>
      </c>
      <c r="V69" s="97" t="s">
        <v>64</v>
      </c>
      <c r="W69" s="98" t="s">
        <v>43</v>
      </c>
    </row>
    <row r="70" spans="1:23" ht="31.5" customHeight="1" x14ac:dyDescent="0.2">
      <c r="A70" s="132"/>
      <c r="B70" s="134"/>
      <c r="C70" s="122"/>
      <c r="D70" s="122"/>
      <c r="E70" s="83" t="s">
        <v>39</v>
      </c>
      <c r="F70" s="86"/>
      <c r="G70" s="87"/>
      <c r="H70" s="31"/>
      <c r="I70" s="31"/>
      <c r="J70" s="31"/>
      <c r="K70" s="32"/>
      <c r="L70" s="94"/>
      <c r="M70" s="95"/>
      <c r="N70" s="94"/>
      <c r="O70" s="95"/>
      <c r="P70" s="94"/>
      <c r="Q70" s="94"/>
      <c r="R70" s="94"/>
      <c r="S70" s="95"/>
      <c r="T70" s="94"/>
      <c r="U70" s="95"/>
      <c r="V70" s="97"/>
      <c r="W70" s="98"/>
    </row>
    <row r="71" spans="1:23" ht="27.75" customHeight="1" x14ac:dyDescent="0.2">
      <c r="A71" s="132">
        <f t="shared" ref="A71" si="11">A69+1</f>
        <v>29</v>
      </c>
      <c r="B71" s="134" t="s">
        <v>87</v>
      </c>
      <c r="C71" s="121" t="s">
        <v>69</v>
      </c>
      <c r="D71" s="121" t="s">
        <v>35</v>
      </c>
      <c r="E71" s="82" t="s">
        <v>36</v>
      </c>
      <c r="F71" s="86" t="s">
        <v>41</v>
      </c>
      <c r="G71" s="87"/>
      <c r="H71" s="31">
        <v>45815</v>
      </c>
      <c r="I71" s="31">
        <f>H71+3</f>
        <v>45818</v>
      </c>
      <c r="J71" s="31">
        <f>I71+2</f>
        <v>45820</v>
      </c>
      <c r="K71" s="74"/>
      <c r="L71" s="94">
        <v>45827</v>
      </c>
      <c r="M71" s="95">
        <v>45838</v>
      </c>
      <c r="N71" s="94"/>
      <c r="O71" s="94">
        <v>45840</v>
      </c>
      <c r="P71" s="94">
        <v>45870</v>
      </c>
      <c r="Q71" s="94">
        <v>45875</v>
      </c>
      <c r="R71" s="94">
        <v>45884</v>
      </c>
      <c r="S71" s="95"/>
      <c r="T71" s="94">
        <v>45891</v>
      </c>
      <c r="U71" s="95">
        <v>45902</v>
      </c>
      <c r="V71" s="97" t="s">
        <v>88</v>
      </c>
      <c r="W71" s="98" t="s">
        <v>43</v>
      </c>
    </row>
    <row r="72" spans="1:23" ht="19.5" customHeight="1" x14ac:dyDescent="0.2">
      <c r="A72" s="132"/>
      <c r="B72" s="134"/>
      <c r="C72" s="122"/>
      <c r="D72" s="122"/>
      <c r="E72" s="83" t="s">
        <v>39</v>
      </c>
      <c r="F72" s="86"/>
      <c r="G72" s="87"/>
      <c r="H72" s="31"/>
      <c r="I72" s="31"/>
      <c r="J72" s="31"/>
      <c r="K72" s="32"/>
      <c r="L72" s="94"/>
      <c r="M72" s="95"/>
      <c r="N72" s="94"/>
      <c r="O72" s="95"/>
      <c r="P72" s="94"/>
      <c r="Q72" s="94"/>
      <c r="R72" s="94"/>
      <c r="S72" s="95"/>
      <c r="T72" s="94"/>
      <c r="U72" s="95"/>
      <c r="V72" s="97"/>
      <c r="W72" s="98"/>
    </row>
    <row r="73" spans="1:23" ht="48.75" customHeight="1" x14ac:dyDescent="0.2">
      <c r="A73" s="132">
        <f t="shared" ref="A73" si="12">A71+1</f>
        <v>30</v>
      </c>
      <c r="B73" s="134" t="s">
        <v>89</v>
      </c>
      <c r="C73" s="121" t="s">
        <v>77</v>
      </c>
      <c r="D73" s="121" t="s">
        <v>35</v>
      </c>
      <c r="E73" s="82" t="s">
        <v>36</v>
      </c>
      <c r="F73" s="86" t="s">
        <v>75</v>
      </c>
      <c r="G73" s="87"/>
      <c r="H73" s="31">
        <v>45779</v>
      </c>
      <c r="I73" s="31">
        <f>H73+1</f>
        <v>45780</v>
      </c>
      <c r="J73" s="31">
        <f>I73+1</f>
        <v>45781</v>
      </c>
      <c r="K73" s="32"/>
      <c r="L73" s="94"/>
      <c r="M73" s="95"/>
      <c r="N73" s="94"/>
      <c r="O73" s="95">
        <f>J73+1</f>
        <v>45782</v>
      </c>
      <c r="P73" s="94">
        <f>O73+7</f>
        <v>45789</v>
      </c>
      <c r="Q73" s="94">
        <v>45789</v>
      </c>
      <c r="R73" s="94">
        <v>45798</v>
      </c>
      <c r="S73" s="95"/>
      <c r="T73" s="94">
        <v>45805</v>
      </c>
      <c r="U73" s="95">
        <v>45814</v>
      </c>
      <c r="V73" s="97" t="s">
        <v>56</v>
      </c>
      <c r="W73" s="98" t="s">
        <v>43</v>
      </c>
    </row>
    <row r="74" spans="1:23" ht="75.75" customHeight="1" x14ac:dyDescent="0.2">
      <c r="A74" s="132"/>
      <c r="B74" s="134"/>
      <c r="C74" s="122"/>
      <c r="D74" s="122"/>
      <c r="E74" s="83" t="s">
        <v>39</v>
      </c>
      <c r="F74" s="86"/>
      <c r="G74" s="87"/>
      <c r="H74" s="31"/>
      <c r="I74" s="31"/>
      <c r="J74" s="31"/>
      <c r="K74" s="32"/>
      <c r="L74" s="94"/>
      <c r="M74" s="95"/>
      <c r="N74" s="94"/>
      <c r="O74" s="95"/>
      <c r="P74" s="94"/>
      <c r="Q74" s="94"/>
      <c r="R74" s="94"/>
      <c r="S74" s="95"/>
      <c r="T74" s="94"/>
      <c r="U74" s="95"/>
      <c r="V74" s="97"/>
      <c r="W74" s="98"/>
    </row>
    <row r="75" spans="1:23" ht="111.75" customHeight="1" x14ac:dyDescent="0.2">
      <c r="A75" s="128">
        <v>31</v>
      </c>
      <c r="B75" s="130" t="s">
        <v>90</v>
      </c>
      <c r="C75" s="121" t="s">
        <v>77</v>
      </c>
      <c r="D75" s="121" t="s">
        <v>91</v>
      </c>
      <c r="E75" s="82" t="s">
        <v>36</v>
      </c>
      <c r="F75" s="86" t="s">
        <v>52</v>
      </c>
      <c r="G75" s="87"/>
      <c r="H75" s="31">
        <v>45705</v>
      </c>
      <c r="I75" s="31">
        <f>H75+2+1</f>
        <v>45708</v>
      </c>
      <c r="J75" s="31">
        <f>I75+1</f>
        <v>45709</v>
      </c>
      <c r="K75" s="32"/>
      <c r="L75" s="94">
        <v>45719</v>
      </c>
      <c r="M75" s="94">
        <v>45728</v>
      </c>
      <c r="N75" s="94"/>
      <c r="O75" s="94">
        <v>45730</v>
      </c>
      <c r="P75" s="94">
        <v>45744</v>
      </c>
      <c r="Q75" s="94">
        <v>45748</v>
      </c>
      <c r="R75" s="94">
        <v>45757</v>
      </c>
      <c r="S75" s="95"/>
      <c r="T75" s="94">
        <v>45764</v>
      </c>
      <c r="U75" s="95">
        <v>45777</v>
      </c>
      <c r="V75" s="97" t="s">
        <v>92</v>
      </c>
      <c r="W75" s="98" t="s">
        <v>43</v>
      </c>
    </row>
    <row r="76" spans="1:23" ht="42" customHeight="1" x14ac:dyDescent="0.2">
      <c r="A76" s="129"/>
      <c r="B76" s="131"/>
      <c r="C76" s="122"/>
      <c r="D76" s="122"/>
      <c r="E76" s="83" t="s">
        <v>39</v>
      </c>
      <c r="F76" s="86"/>
      <c r="G76" s="87"/>
      <c r="H76" s="31"/>
      <c r="I76" s="31"/>
      <c r="J76" s="31"/>
      <c r="K76" s="32"/>
      <c r="L76" s="94"/>
      <c r="M76" s="95"/>
      <c r="N76" s="94"/>
      <c r="O76" s="95"/>
      <c r="P76" s="94"/>
      <c r="Q76" s="94"/>
      <c r="R76" s="94"/>
      <c r="S76" s="95"/>
      <c r="T76" s="94"/>
      <c r="U76" s="95"/>
      <c r="V76" s="94"/>
      <c r="W76" s="96"/>
    </row>
    <row r="77" spans="1:23" ht="277.5" customHeight="1" x14ac:dyDescent="0.2">
      <c r="A77" s="132">
        <v>32</v>
      </c>
      <c r="B77" s="134" t="s">
        <v>115</v>
      </c>
      <c r="C77" s="121" t="s">
        <v>77</v>
      </c>
      <c r="D77" s="121" t="s">
        <v>35</v>
      </c>
      <c r="E77" s="82" t="s">
        <v>36</v>
      </c>
      <c r="F77" s="86" t="s">
        <v>41</v>
      </c>
      <c r="G77" s="87"/>
      <c r="H77" s="31">
        <v>45712</v>
      </c>
      <c r="I77" s="31">
        <f>15+2+H77</f>
        <v>45729</v>
      </c>
      <c r="J77" s="31">
        <f>I77+2</f>
        <v>45731</v>
      </c>
      <c r="K77" s="32"/>
      <c r="L77" s="94">
        <f>J77+2</f>
        <v>45733</v>
      </c>
      <c r="M77" s="94">
        <v>45742</v>
      </c>
      <c r="N77" s="94"/>
      <c r="O77" s="94">
        <v>45744</v>
      </c>
      <c r="P77" s="94">
        <v>45775</v>
      </c>
      <c r="Q77" s="94">
        <v>45780</v>
      </c>
      <c r="R77" s="94">
        <v>45790</v>
      </c>
      <c r="S77" s="95"/>
      <c r="T77" s="94">
        <v>45797</v>
      </c>
      <c r="U77" s="95">
        <v>45806</v>
      </c>
      <c r="V77" s="97" t="s">
        <v>93</v>
      </c>
      <c r="W77" s="98" t="s">
        <v>43</v>
      </c>
    </row>
    <row r="78" spans="1:23" ht="43.5" customHeight="1" x14ac:dyDescent="0.2">
      <c r="A78" s="132"/>
      <c r="B78" s="134"/>
      <c r="C78" s="122"/>
      <c r="D78" s="122"/>
      <c r="E78" s="83" t="s">
        <v>39</v>
      </c>
      <c r="F78" s="86"/>
      <c r="G78" s="87"/>
      <c r="H78" s="31"/>
      <c r="I78" s="31"/>
      <c r="J78" s="31"/>
      <c r="K78" s="32"/>
      <c r="L78" s="94"/>
      <c r="M78" s="95"/>
      <c r="N78" s="94"/>
      <c r="O78" s="95"/>
      <c r="P78" s="94"/>
      <c r="Q78" s="94"/>
      <c r="R78" s="94"/>
      <c r="S78" s="95"/>
      <c r="T78" s="94"/>
      <c r="U78" s="95"/>
      <c r="V78" s="97"/>
      <c r="W78" s="98"/>
    </row>
    <row r="79" spans="1:23" ht="113.25" customHeight="1" x14ac:dyDescent="0.2">
      <c r="A79" s="132">
        <v>33</v>
      </c>
      <c r="B79" s="134" t="s">
        <v>109</v>
      </c>
      <c r="C79" s="121" t="s">
        <v>83</v>
      </c>
      <c r="D79" s="121" t="s">
        <v>35</v>
      </c>
      <c r="E79" s="82" t="s">
        <v>36</v>
      </c>
      <c r="F79" s="86" t="s">
        <v>52</v>
      </c>
      <c r="G79" s="87"/>
      <c r="H79" s="31">
        <v>45726</v>
      </c>
      <c r="I79" s="31">
        <f>H79+2+1</f>
        <v>45729</v>
      </c>
      <c r="J79" s="31">
        <f>I79+1</f>
        <v>45730</v>
      </c>
      <c r="K79" s="32"/>
      <c r="L79" s="94">
        <v>45730</v>
      </c>
      <c r="M79" s="94">
        <v>45741</v>
      </c>
      <c r="N79" s="94"/>
      <c r="O79" s="94">
        <v>45743</v>
      </c>
      <c r="P79" s="94">
        <v>45773</v>
      </c>
      <c r="Q79" s="94">
        <v>45779</v>
      </c>
      <c r="R79" s="94">
        <v>45790</v>
      </c>
      <c r="S79" s="95"/>
      <c r="T79" s="94">
        <v>45797</v>
      </c>
      <c r="U79" s="95">
        <v>45806</v>
      </c>
      <c r="V79" s="97" t="s">
        <v>94</v>
      </c>
      <c r="W79" s="98" t="s">
        <v>43</v>
      </c>
    </row>
    <row r="80" spans="1:23" ht="42" customHeight="1" x14ac:dyDescent="0.2">
      <c r="A80" s="132"/>
      <c r="B80" s="134"/>
      <c r="C80" s="122"/>
      <c r="D80" s="122"/>
      <c r="E80" s="83" t="s">
        <v>39</v>
      </c>
      <c r="F80" s="86"/>
      <c r="G80" s="87"/>
      <c r="H80" s="31"/>
      <c r="I80" s="31"/>
      <c r="J80" s="31"/>
      <c r="K80" s="32"/>
      <c r="L80" s="94"/>
      <c r="M80" s="95"/>
      <c r="N80" s="94"/>
      <c r="O80" s="95"/>
      <c r="P80" s="94"/>
      <c r="Q80" s="94"/>
      <c r="R80" s="94"/>
      <c r="S80" s="95"/>
      <c r="T80" s="94"/>
      <c r="U80" s="95"/>
      <c r="V80" s="97"/>
      <c r="W80" s="98"/>
    </row>
    <row r="81" spans="1:23" s="63" customFormat="1" ht="93.75" customHeight="1" x14ac:dyDescent="0.2">
      <c r="A81" s="147">
        <f t="shared" ref="A81" si="13">A79+1</f>
        <v>34</v>
      </c>
      <c r="B81" s="148" t="s">
        <v>124</v>
      </c>
      <c r="C81" s="149" t="s">
        <v>83</v>
      </c>
      <c r="D81" s="149" t="s">
        <v>35</v>
      </c>
      <c r="E81" s="110" t="s">
        <v>36</v>
      </c>
      <c r="F81" s="111" t="s">
        <v>41</v>
      </c>
      <c r="G81" s="112"/>
      <c r="H81" s="113">
        <v>45761</v>
      </c>
      <c r="I81" s="113">
        <f>H81+2+1</f>
        <v>45764</v>
      </c>
      <c r="J81" s="113">
        <f>I81+1</f>
        <v>45765</v>
      </c>
      <c r="K81" s="113"/>
      <c r="L81" s="114">
        <v>45769</v>
      </c>
      <c r="M81" s="114">
        <v>45782</v>
      </c>
      <c r="N81" s="114"/>
      <c r="O81" s="114">
        <v>45784</v>
      </c>
      <c r="P81" s="114">
        <v>45814</v>
      </c>
      <c r="Q81" s="114">
        <f>P81+5</f>
        <v>45819</v>
      </c>
      <c r="R81" s="114">
        <v>45828</v>
      </c>
      <c r="S81" s="115"/>
      <c r="T81" s="114">
        <v>45835</v>
      </c>
      <c r="U81" s="115">
        <v>45846</v>
      </c>
      <c r="V81" s="120" t="s">
        <v>95</v>
      </c>
      <c r="W81" s="117" t="s">
        <v>43</v>
      </c>
    </row>
    <row r="82" spans="1:23" s="63" customFormat="1" ht="36" customHeight="1" x14ac:dyDescent="0.2">
      <c r="A82" s="147"/>
      <c r="B82" s="148"/>
      <c r="C82" s="150"/>
      <c r="D82" s="150"/>
      <c r="E82" s="119" t="s">
        <v>39</v>
      </c>
      <c r="F82" s="111"/>
      <c r="G82" s="112"/>
      <c r="H82" s="113"/>
      <c r="I82" s="113"/>
      <c r="J82" s="113"/>
      <c r="K82" s="113"/>
      <c r="L82" s="114"/>
      <c r="M82" s="115"/>
      <c r="N82" s="114"/>
      <c r="O82" s="115"/>
      <c r="P82" s="114"/>
      <c r="Q82" s="114"/>
      <c r="R82" s="114"/>
      <c r="S82" s="115"/>
      <c r="T82" s="114"/>
      <c r="U82" s="115"/>
      <c r="V82" s="116"/>
      <c r="W82" s="117"/>
    </row>
    <row r="83" spans="1:23" ht="73.5" customHeight="1" x14ac:dyDescent="0.2">
      <c r="A83" s="132">
        <f t="shared" ref="A83" si="14">A81+1</f>
        <v>35</v>
      </c>
      <c r="B83" s="134" t="s">
        <v>96</v>
      </c>
      <c r="C83" s="121" t="s">
        <v>97</v>
      </c>
      <c r="D83" s="121" t="s">
        <v>35</v>
      </c>
      <c r="E83" s="82" t="s">
        <v>36</v>
      </c>
      <c r="F83" s="86" t="s">
        <v>55</v>
      </c>
      <c r="G83" s="87"/>
      <c r="H83" s="31">
        <v>45726</v>
      </c>
      <c r="I83" s="31">
        <f>H83+1</f>
        <v>45727</v>
      </c>
      <c r="J83" s="31">
        <f>I83+1</f>
        <v>45728</v>
      </c>
      <c r="K83" s="32"/>
      <c r="L83" s="94"/>
      <c r="M83" s="95"/>
      <c r="N83" s="94"/>
      <c r="O83" s="95">
        <f>J83+1</f>
        <v>45729</v>
      </c>
      <c r="P83" s="94">
        <f>O83+7</f>
        <v>45736</v>
      </c>
      <c r="Q83" s="94">
        <v>45736</v>
      </c>
      <c r="R83" s="94">
        <v>45747</v>
      </c>
      <c r="S83" s="95"/>
      <c r="T83" s="94">
        <v>45752</v>
      </c>
      <c r="U83" s="95">
        <v>45762</v>
      </c>
      <c r="V83" s="97" t="s">
        <v>79</v>
      </c>
      <c r="W83" s="98" t="s">
        <v>43</v>
      </c>
    </row>
    <row r="84" spans="1:23" ht="41.25" customHeight="1" x14ac:dyDescent="0.2">
      <c r="A84" s="132"/>
      <c r="B84" s="134"/>
      <c r="C84" s="122"/>
      <c r="D84" s="122"/>
      <c r="E84" s="83" t="s">
        <v>39</v>
      </c>
      <c r="F84" s="86"/>
      <c r="G84" s="87"/>
      <c r="H84" s="31"/>
      <c r="I84" s="31"/>
      <c r="J84" s="31"/>
      <c r="K84" s="32"/>
      <c r="L84" s="94"/>
      <c r="M84" s="95"/>
      <c r="N84" s="94"/>
      <c r="O84" s="95"/>
      <c r="P84" s="94"/>
      <c r="Q84" s="94"/>
      <c r="R84" s="94"/>
      <c r="S84" s="95"/>
      <c r="T84" s="94"/>
      <c r="U84" s="95"/>
      <c r="V84" s="97"/>
      <c r="W84" s="98"/>
    </row>
    <row r="85" spans="1:23" s="63" customFormat="1" ht="121.5" customHeight="1" x14ac:dyDescent="0.2">
      <c r="A85" s="147">
        <f t="shared" si="4"/>
        <v>36</v>
      </c>
      <c r="B85" s="148" t="s">
        <v>126</v>
      </c>
      <c r="C85" s="149" t="s">
        <v>69</v>
      </c>
      <c r="D85" s="149" t="s">
        <v>35</v>
      </c>
      <c r="E85" s="110" t="s">
        <v>36</v>
      </c>
      <c r="F85" s="111" t="s">
        <v>131</v>
      </c>
      <c r="G85" s="112"/>
      <c r="H85" s="113">
        <v>45841</v>
      </c>
      <c r="I85" s="113">
        <f>H85+3</f>
        <v>45844</v>
      </c>
      <c r="J85" s="113">
        <f>I85+2</f>
        <v>45846</v>
      </c>
      <c r="K85" s="113"/>
      <c r="L85" s="114">
        <v>45853</v>
      </c>
      <c r="M85" s="115">
        <v>45862</v>
      </c>
      <c r="N85" s="114"/>
      <c r="O85" s="114">
        <v>45863</v>
      </c>
      <c r="P85" s="114">
        <v>45894</v>
      </c>
      <c r="Q85" s="114">
        <v>45899</v>
      </c>
      <c r="R85" s="114">
        <v>45909</v>
      </c>
      <c r="S85" s="115"/>
      <c r="T85" s="114">
        <v>45916</v>
      </c>
      <c r="U85" s="115">
        <v>45925</v>
      </c>
      <c r="V85" s="116" t="s">
        <v>88</v>
      </c>
      <c r="W85" s="117" t="s">
        <v>43</v>
      </c>
    </row>
    <row r="86" spans="1:23" s="63" customFormat="1" ht="38.25" customHeight="1" x14ac:dyDescent="0.2">
      <c r="A86" s="147"/>
      <c r="B86" s="148"/>
      <c r="C86" s="150"/>
      <c r="D86" s="150"/>
      <c r="E86" s="119" t="s">
        <v>39</v>
      </c>
      <c r="F86" s="111"/>
      <c r="G86" s="112"/>
      <c r="H86" s="113"/>
      <c r="I86" s="113"/>
      <c r="J86" s="113"/>
      <c r="K86" s="113"/>
      <c r="L86" s="114"/>
      <c r="M86" s="115"/>
      <c r="N86" s="114"/>
      <c r="O86" s="115"/>
      <c r="P86" s="114"/>
      <c r="Q86" s="114"/>
      <c r="R86" s="114"/>
      <c r="S86" s="115"/>
      <c r="T86" s="114"/>
      <c r="U86" s="115"/>
      <c r="V86" s="116"/>
      <c r="W86" s="117"/>
    </row>
    <row r="87" spans="1:23" s="118" customFormat="1" ht="165" customHeight="1" x14ac:dyDescent="0.2">
      <c r="A87" s="147">
        <f t="shared" si="5"/>
        <v>37</v>
      </c>
      <c r="B87" s="148" t="s">
        <v>127</v>
      </c>
      <c r="C87" s="149" t="s">
        <v>98</v>
      </c>
      <c r="D87" s="149" t="s">
        <v>35</v>
      </c>
      <c r="E87" s="110" t="s">
        <v>36</v>
      </c>
      <c r="F87" s="111" t="s">
        <v>131</v>
      </c>
      <c r="G87" s="112"/>
      <c r="H87" s="113">
        <v>45823</v>
      </c>
      <c r="I87" s="113">
        <f>15+2+H87</f>
        <v>45840</v>
      </c>
      <c r="J87" s="113">
        <f>I87+2</f>
        <v>45842</v>
      </c>
      <c r="K87" s="113"/>
      <c r="L87" s="114">
        <v>45845</v>
      </c>
      <c r="M87" s="114">
        <v>45854</v>
      </c>
      <c r="N87" s="114"/>
      <c r="O87" s="114">
        <v>45856</v>
      </c>
      <c r="P87" s="114">
        <v>45887</v>
      </c>
      <c r="Q87" s="114">
        <v>45892</v>
      </c>
      <c r="R87" s="114">
        <v>45902</v>
      </c>
      <c r="S87" s="115"/>
      <c r="T87" s="114">
        <v>45909</v>
      </c>
      <c r="U87" s="115">
        <v>45918</v>
      </c>
      <c r="V87" s="116" t="s">
        <v>99</v>
      </c>
      <c r="W87" s="117" t="s">
        <v>43</v>
      </c>
    </row>
    <row r="88" spans="1:23" s="118" customFormat="1" ht="45" customHeight="1" x14ac:dyDescent="0.2">
      <c r="A88" s="147"/>
      <c r="B88" s="148"/>
      <c r="C88" s="150"/>
      <c r="D88" s="150"/>
      <c r="E88" s="119" t="s">
        <v>39</v>
      </c>
      <c r="F88" s="111"/>
      <c r="G88" s="112"/>
      <c r="H88" s="113"/>
      <c r="I88" s="113"/>
      <c r="J88" s="113"/>
      <c r="K88" s="113"/>
      <c r="L88" s="114"/>
      <c r="M88" s="115"/>
      <c r="N88" s="114"/>
      <c r="O88" s="115"/>
      <c r="P88" s="114"/>
      <c r="Q88" s="114"/>
      <c r="R88" s="114"/>
      <c r="S88" s="115"/>
      <c r="T88" s="114"/>
      <c r="U88" s="115"/>
      <c r="V88" s="116"/>
      <c r="W88" s="117"/>
    </row>
    <row r="89" spans="1:23" s="63" customFormat="1" ht="92.25" customHeight="1" x14ac:dyDescent="0.2">
      <c r="A89" s="147">
        <f t="shared" ref="A89" si="15">A87+1</f>
        <v>38</v>
      </c>
      <c r="B89" s="148" t="s">
        <v>128</v>
      </c>
      <c r="C89" s="149" t="s">
        <v>35</v>
      </c>
      <c r="D89" s="149" t="s">
        <v>35</v>
      </c>
      <c r="E89" s="110" t="s">
        <v>36</v>
      </c>
      <c r="F89" s="111" t="s">
        <v>125</v>
      </c>
      <c r="G89" s="112"/>
      <c r="H89" s="113">
        <v>45754</v>
      </c>
      <c r="I89" s="113">
        <f>H89+2+1</f>
        <v>45757</v>
      </c>
      <c r="J89" s="113">
        <f>I89+1</f>
        <v>45758</v>
      </c>
      <c r="K89" s="113"/>
      <c r="L89" s="114">
        <v>45761</v>
      </c>
      <c r="M89" s="114">
        <v>45772</v>
      </c>
      <c r="N89" s="114"/>
      <c r="O89" s="114">
        <f>M89+1+1+1</f>
        <v>45775</v>
      </c>
      <c r="P89" s="114">
        <v>45805</v>
      </c>
      <c r="Q89" s="114">
        <f>P89+5</f>
        <v>45810</v>
      </c>
      <c r="R89" s="114">
        <v>45819</v>
      </c>
      <c r="S89" s="115"/>
      <c r="T89" s="114">
        <v>45826</v>
      </c>
      <c r="U89" s="115">
        <v>45835</v>
      </c>
      <c r="V89" s="116" t="s">
        <v>100</v>
      </c>
      <c r="W89" s="117" t="s">
        <v>43</v>
      </c>
    </row>
    <row r="90" spans="1:23" s="63" customFormat="1" ht="38.25" customHeight="1" x14ac:dyDescent="0.2">
      <c r="A90" s="147"/>
      <c r="B90" s="148"/>
      <c r="C90" s="150"/>
      <c r="D90" s="150"/>
      <c r="E90" s="119" t="s">
        <v>39</v>
      </c>
      <c r="F90" s="111"/>
      <c r="G90" s="112"/>
      <c r="H90" s="113"/>
      <c r="I90" s="113"/>
      <c r="J90" s="113"/>
      <c r="K90" s="113"/>
      <c r="L90" s="114"/>
      <c r="M90" s="115"/>
      <c r="N90" s="114"/>
      <c r="O90" s="115"/>
      <c r="P90" s="114"/>
      <c r="Q90" s="114"/>
      <c r="R90" s="114"/>
      <c r="S90" s="115"/>
      <c r="T90" s="114"/>
      <c r="U90" s="115"/>
      <c r="V90" s="116"/>
      <c r="W90" s="117"/>
    </row>
    <row r="91" spans="1:23" ht="106.5" customHeight="1" x14ac:dyDescent="0.2">
      <c r="A91" s="132">
        <f t="shared" si="7"/>
        <v>39</v>
      </c>
      <c r="B91" s="134" t="s">
        <v>101</v>
      </c>
      <c r="C91" s="121" t="s">
        <v>83</v>
      </c>
      <c r="D91" s="121" t="s">
        <v>35</v>
      </c>
      <c r="E91" s="82" t="s">
        <v>36</v>
      </c>
      <c r="F91" s="86" t="s">
        <v>55</v>
      </c>
      <c r="G91" s="87"/>
      <c r="H91" s="31">
        <v>45810</v>
      </c>
      <c r="I91" s="31">
        <f>H91+1</f>
        <v>45811</v>
      </c>
      <c r="J91" s="31">
        <f>I91+1</f>
        <v>45812</v>
      </c>
      <c r="K91" s="32"/>
      <c r="L91" s="94"/>
      <c r="M91" s="95"/>
      <c r="N91" s="94"/>
      <c r="O91" s="95">
        <f>J91+1</f>
        <v>45813</v>
      </c>
      <c r="P91" s="94">
        <f>O91+7</f>
        <v>45820</v>
      </c>
      <c r="Q91" s="94">
        <v>45820</v>
      </c>
      <c r="R91" s="94">
        <v>45831</v>
      </c>
      <c r="S91" s="95"/>
      <c r="T91" s="94">
        <v>45838</v>
      </c>
      <c r="U91" s="95">
        <v>45847</v>
      </c>
      <c r="V91" s="97" t="s">
        <v>56</v>
      </c>
      <c r="W91" s="98" t="s">
        <v>43</v>
      </c>
    </row>
    <row r="92" spans="1:23" ht="31.5" customHeight="1" x14ac:dyDescent="0.2">
      <c r="A92" s="132"/>
      <c r="B92" s="134"/>
      <c r="C92" s="122"/>
      <c r="D92" s="122"/>
      <c r="E92" s="83" t="s">
        <v>39</v>
      </c>
      <c r="F92" s="86"/>
      <c r="G92" s="87"/>
      <c r="H92" s="31"/>
      <c r="I92" s="31"/>
      <c r="J92" s="31"/>
      <c r="K92" s="32"/>
      <c r="L92" s="94"/>
      <c r="M92" s="95"/>
      <c r="N92" s="94"/>
      <c r="O92" s="95"/>
      <c r="P92" s="94"/>
      <c r="Q92" s="94"/>
      <c r="R92" s="94"/>
      <c r="S92" s="95"/>
      <c r="T92" s="94"/>
      <c r="U92" s="95"/>
      <c r="V92" s="97"/>
      <c r="W92" s="98"/>
    </row>
    <row r="93" spans="1:23" ht="71.25" customHeight="1" x14ac:dyDescent="0.2">
      <c r="A93" s="132">
        <f t="shared" ref="A93" si="16">A91+1</f>
        <v>40</v>
      </c>
      <c r="B93" s="134" t="s">
        <v>116</v>
      </c>
      <c r="C93" s="121" t="s">
        <v>83</v>
      </c>
      <c r="D93" s="121" t="s">
        <v>35</v>
      </c>
      <c r="E93" s="82" t="s">
        <v>36</v>
      </c>
      <c r="F93" s="86" t="s">
        <v>52</v>
      </c>
      <c r="G93" s="87"/>
      <c r="H93" s="31">
        <f>T93-70</f>
        <v>45728</v>
      </c>
      <c r="I93" s="31">
        <f>H93+2+1</f>
        <v>45731</v>
      </c>
      <c r="J93" s="31">
        <f>I93+1</f>
        <v>45732</v>
      </c>
      <c r="K93" s="32"/>
      <c r="L93" s="94">
        <f>J93+1</f>
        <v>45733</v>
      </c>
      <c r="M93" s="94">
        <v>45757</v>
      </c>
      <c r="N93" s="94"/>
      <c r="O93" s="94">
        <v>45761</v>
      </c>
      <c r="P93" s="94">
        <v>45777</v>
      </c>
      <c r="Q93" s="94">
        <v>45782</v>
      </c>
      <c r="R93" s="94">
        <v>45791</v>
      </c>
      <c r="S93" s="95"/>
      <c r="T93" s="94">
        <v>45798</v>
      </c>
      <c r="U93" s="95">
        <v>45807</v>
      </c>
      <c r="V93" s="97" t="s">
        <v>88</v>
      </c>
      <c r="W93" s="98" t="s">
        <v>43</v>
      </c>
    </row>
    <row r="94" spans="1:23" ht="31.5" customHeight="1" x14ac:dyDescent="0.2">
      <c r="A94" s="132"/>
      <c r="B94" s="134"/>
      <c r="C94" s="122"/>
      <c r="D94" s="122"/>
      <c r="E94" s="83" t="s">
        <v>39</v>
      </c>
      <c r="F94" s="86"/>
      <c r="G94" s="87"/>
      <c r="H94" s="31"/>
      <c r="I94" s="31"/>
      <c r="J94" s="31"/>
      <c r="K94" s="32"/>
      <c r="L94" s="94"/>
      <c r="M94" s="95"/>
      <c r="N94" s="94"/>
      <c r="O94" s="95"/>
      <c r="P94" s="94"/>
      <c r="Q94" s="94"/>
      <c r="R94" s="94"/>
      <c r="S94" s="95"/>
      <c r="T94" s="94"/>
      <c r="U94" s="95"/>
      <c r="V94" s="97"/>
      <c r="W94" s="98"/>
    </row>
    <row r="95" spans="1:23" ht="73.5" customHeight="1" x14ac:dyDescent="0.2">
      <c r="A95" s="128">
        <v>41</v>
      </c>
      <c r="B95" s="130" t="s">
        <v>102</v>
      </c>
      <c r="C95" s="121" t="s">
        <v>34</v>
      </c>
      <c r="D95" s="121" t="s">
        <v>35</v>
      </c>
      <c r="E95" s="82" t="s">
        <v>36</v>
      </c>
      <c r="F95" s="86" t="s">
        <v>52</v>
      </c>
      <c r="G95" s="87"/>
      <c r="H95" s="31">
        <v>45746</v>
      </c>
      <c r="I95" s="31">
        <f>H95+2+1</f>
        <v>45749</v>
      </c>
      <c r="J95" s="31">
        <f>I95+1</f>
        <v>45750</v>
      </c>
      <c r="K95" s="32"/>
      <c r="L95" s="94">
        <f>J95+1</f>
        <v>45751</v>
      </c>
      <c r="M95" s="94">
        <v>45762</v>
      </c>
      <c r="N95" s="94"/>
      <c r="O95" s="94">
        <v>45764</v>
      </c>
      <c r="P95" s="94">
        <v>45783</v>
      </c>
      <c r="Q95" s="94">
        <v>45785</v>
      </c>
      <c r="R95" s="94">
        <v>45796</v>
      </c>
      <c r="S95" s="95"/>
      <c r="T95" s="94">
        <v>45803</v>
      </c>
      <c r="U95" s="95">
        <v>45812</v>
      </c>
      <c r="V95" s="97" t="s">
        <v>103</v>
      </c>
      <c r="W95" s="98" t="s">
        <v>38</v>
      </c>
    </row>
    <row r="96" spans="1:23" ht="30" customHeight="1" x14ac:dyDescent="0.2">
      <c r="A96" s="129"/>
      <c r="B96" s="131"/>
      <c r="C96" s="122"/>
      <c r="D96" s="122"/>
      <c r="E96" s="83" t="s">
        <v>39</v>
      </c>
      <c r="F96" s="86"/>
      <c r="G96" s="90"/>
      <c r="H96" s="32"/>
      <c r="I96" s="32"/>
      <c r="J96" s="32"/>
      <c r="K96" s="32"/>
      <c r="L96" s="94"/>
      <c r="M96" s="95"/>
      <c r="N96" s="94"/>
      <c r="O96" s="95"/>
      <c r="P96" s="94"/>
      <c r="Q96" s="94"/>
      <c r="R96" s="94"/>
      <c r="S96" s="95"/>
      <c r="T96" s="94"/>
      <c r="U96" s="95"/>
      <c r="V96" s="97"/>
      <c r="W96" s="98"/>
    </row>
    <row r="97" spans="1:23" ht="66" customHeight="1" x14ac:dyDescent="0.2">
      <c r="A97" s="132">
        <v>42</v>
      </c>
      <c r="B97" s="134" t="s">
        <v>104</v>
      </c>
      <c r="C97" s="121" t="s">
        <v>34</v>
      </c>
      <c r="D97" s="121" t="s">
        <v>35</v>
      </c>
      <c r="E97" s="82" t="s">
        <v>36</v>
      </c>
      <c r="F97" s="86" t="s">
        <v>41</v>
      </c>
      <c r="G97" s="87"/>
      <c r="H97" s="32">
        <f>T97-67</f>
        <v>45873</v>
      </c>
      <c r="I97" s="32">
        <f>H97+3</f>
        <v>45876</v>
      </c>
      <c r="J97" s="32">
        <f>I97+2</f>
        <v>45878</v>
      </c>
      <c r="K97" s="32"/>
      <c r="L97" s="94">
        <v>45876</v>
      </c>
      <c r="M97" s="95">
        <v>45887</v>
      </c>
      <c r="N97" s="94"/>
      <c r="O97" s="94">
        <v>45889</v>
      </c>
      <c r="P97" s="94">
        <v>45919</v>
      </c>
      <c r="Q97" s="94">
        <v>45924</v>
      </c>
      <c r="R97" s="94">
        <v>45933</v>
      </c>
      <c r="S97" s="95"/>
      <c r="T97" s="94">
        <v>45940</v>
      </c>
      <c r="U97" s="95">
        <v>45951</v>
      </c>
      <c r="V97" s="97" t="s">
        <v>88</v>
      </c>
      <c r="W97" s="98" t="s">
        <v>38</v>
      </c>
    </row>
    <row r="98" spans="1:23" ht="33.75" customHeight="1" x14ac:dyDescent="0.3">
      <c r="A98" s="129"/>
      <c r="B98" s="131"/>
      <c r="C98" s="122"/>
      <c r="D98" s="122"/>
      <c r="E98" s="83" t="s">
        <v>39</v>
      </c>
      <c r="F98" s="91"/>
      <c r="G98" s="90"/>
      <c r="H98" s="32"/>
      <c r="I98" s="32"/>
      <c r="J98" s="32"/>
      <c r="K98" s="32"/>
      <c r="L98" s="94"/>
      <c r="M98" s="95"/>
      <c r="N98" s="94"/>
      <c r="O98" s="95"/>
      <c r="P98" s="94"/>
      <c r="Q98" s="94"/>
      <c r="R98" s="94"/>
      <c r="S98" s="95"/>
      <c r="T98" s="94"/>
      <c r="U98" s="95"/>
      <c r="V98" s="97"/>
      <c r="W98" s="98"/>
    </row>
    <row r="99" spans="1:23" ht="52.5" customHeight="1" x14ac:dyDescent="0.2">
      <c r="A99" s="128">
        <v>43</v>
      </c>
      <c r="B99" s="130" t="s">
        <v>110</v>
      </c>
      <c r="C99" s="151" t="s">
        <v>105</v>
      </c>
      <c r="D99" s="151" t="s">
        <v>35</v>
      </c>
      <c r="E99" s="82" t="s">
        <v>36</v>
      </c>
      <c r="F99" s="86" t="s">
        <v>55</v>
      </c>
      <c r="G99" s="87"/>
      <c r="H99" s="31">
        <v>45715</v>
      </c>
      <c r="I99" s="31">
        <f>H99+1</f>
        <v>45716</v>
      </c>
      <c r="J99" s="31">
        <f>I99+1</f>
        <v>45717</v>
      </c>
      <c r="K99" s="32"/>
      <c r="L99" s="94"/>
      <c r="M99" s="95"/>
      <c r="N99" s="94"/>
      <c r="O99" s="95">
        <v>45719</v>
      </c>
      <c r="P99" s="94">
        <f>O99+7</f>
        <v>45726</v>
      </c>
      <c r="Q99" s="94">
        <v>45726</v>
      </c>
      <c r="R99" s="94">
        <v>45735</v>
      </c>
      <c r="S99" s="95"/>
      <c r="T99" s="94">
        <v>45742</v>
      </c>
      <c r="U99" s="95">
        <v>45751</v>
      </c>
      <c r="V99" s="97" t="s">
        <v>106</v>
      </c>
      <c r="W99" s="98" t="s">
        <v>43</v>
      </c>
    </row>
    <row r="100" spans="1:23" ht="34.5" customHeight="1" x14ac:dyDescent="0.3">
      <c r="A100" s="129"/>
      <c r="B100" s="131"/>
      <c r="C100" s="122"/>
      <c r="D100" s="122"/>
      <c r="E100" s="83" t="s">
        <v>39</v>
      </c>
      <c r="F100" s="91"/>
      <c r="G100" s="90"/>
      <c r="H100" s="32"/>
      <c r="I100" s="32"/>
      <c r="J100" s="32"/>
      <c r="K100" s="32"/>
      <c r="L100" s="94"/>
      <c r="M100" s="95"/>
      <c r="N100" s="94"/>
      <c r="O100" s="95"/>
      <c r="P100" s="94"/>
      <c r="Q100" s="94"/>
      <c r="R100" s="94"/>
      <c r="S100" s="95"/>
      <c r="T100" s="94"/>
      <c r="U100" s="95"/>
      <c r="V100" s="97"/>
      <c r="W100" s="98"/>
    </row>
    <row r="101" spans="1:23" ht="105" customHeight="1" x14ac:dyDescent="0.2">
      <c r="A101" s="128">
        <v>44</v>
      </c>
      <c r="B101" s="130" t="s">
        <v>107</v>
      </c>
      <c r="C101" s="151" t="s">
        <v>34</v>
      </c>
      <c r="D101" s="151" t="s">
        <v>35</v>
      </c>
      <c r="E101" s="82" t="s">
        <v>36</v>
      </c>
      <c r="F101" s="86" t="s">
        <v>58</v>
      </c>
      <c r="G101" s="92"/>
      <c r="H101" s="31">
        <v>45775</v>
      </c>
      <c r="I101" s="31">
        <f>H101+2+1</f>
        <v>45778</v>
      </c>
      <c r="J101" s="31">
        <f>I101+1</f>
        <v>45779</v>
      </c>
      <c r="K101" s="32"/>
      <c r="L101" s="94">
        <f>J101+1</f>
        <v>45780</v>
      </c>
      <c r="M101" s="94">
        <v>45728</v>
      </c>
      <c r="N101" s="94"/>
      <c r="O101" s="94">
        <v>45730</v>
      </c>
      <c r="P101" s="94">
        <v>45744</v>
      </c>
      <c r="Q101" s="94">
        <v>45748</v>
      </c>
      <c r="R101" s="94">
        <v>45757</v>
      </c>
      <c r="S101" s="95"/>
      <c r="T101" s="94">
        <v>45764</v>
      </c>
      <c r="U101" s="95">
        <v>45777</v>
      </c>
      <c r="V101" s="97" t="s">
        <v>88</v>
      </c>
      <c r="W101" s="98" t="s">
        <v>43</v>
      </c>
    </row>
    <row r="102" spans="1:23" ht="48" customHeight="1" x14ac:dyDescent="0.2">
      <c r="A102" s="129"/>
      <c r="B102" s="131"/>
      <c r="C102" s="122"/>
      <c r="D102" s="122"/>
      <c r="E102" s="83" t="s">
        <v>39</v>
      </c>
      <c r="F102" s="34"/>
      <c r="G102" s="33"/>
      <c r="H102" s="32"/>
      <c r="I102" s="32"/>
      <c r="J102" s="32"/>
      <c r="K102" s="32"/>
      <c r="L102" s="94"/>
      <c r="M102" s="95"/>
      <c r="N102" s="94"/>
      <c r="O102" s="95"/>
      <c r="P102" s="94"/>
      <c r="Q102" s="94"/>
      <c r="R102" s="94"/>
      <c r="S102" s="95"/>
      <c r="T102" s="94"/>
      <c r="U102" s="95"/>
      <c r="V102" s="97"/>
      <c r="W102" s="98"/>
    </row>
    <row r="103" spans="1:23" ht="53.25" customHeight="1" x14ac:dyDescent="0.2">
      <c r="A103" s="152" t="s">
        <v>132</v>
      </c>
      <c r="B103" s="152"/>
      <c r="C103" s="152"/>
      <c r="D103" s="152"/>
      <c r="E103" s="152"/>
      <c r="F103" s="152"/>
      <c r="G103" s="93"/>
      <c r="H103" s="35"/>
      <c r="I103" s="35"/>
      <c r="J103" s="35"/>
      <c r="K103" s="28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7"/>
    </row>
    <row r="104" spans="1:23" ht="42.75" customHeight="1" x14ac:dyDescent="0.2">
      <c r="A104" s="40"/>
      <c r="B104" s="41"/>
      <c r="C104" s="41"/>
      <c r="D104" s="42"/>
      <c r="E104" s="42"/>
      <c r="F104" s="102"/>
      <c r="G104" s="103"/>
      <c r="H104" s="35"/>
      <c r="I104" s="35"/>
      <c r="J104" s="35"/>
      <c r="K104" s="27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</row>
    <row r="105" spans="1:23" ht="15" customHeight="1" x14ac:dyDescent="0.2">
      <c r="A105" s="44"/>
      <c r="B105" s="27"/>
      <c r="C105" s="35"/>
      <c r="D105" s="35"/>
      <c r="E105" s="35"/>
      <c r="F105" s="35"/>
      <c r="G105" s="27"/>
      <c r="H105" s="39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V105"/>
    </row>
    <row r="106" spans="1:23" x14ac:dyDescent="0.2">
      <c r="A106" s="44"/>
      <c r="B106" s="27"/>
      <c r="C106" s="35"/>
      <c r="D106" s="43"/>
      <c r="E106" s="35"/>
      <c r="F106" s="35"/>
      <c r="G106" s="27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V106"/>
    </row>
    <row r="107" spans="1:23" x14ac:dyDescent="0.2">
      <c r="A107" s="44"/>
      <c r="B107" s="27"/>
      <c r="C107" s="35"/>
      <c r="D107" s="43"/>
      <c r="E107" s="35"/>
      <c r="F107" s="35"/>
      <c r="G107" s="27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V107"/>
    </row>
    <row r="108" spans="1:23" x14ac:dyDescent="0.2">
      <c r="A108" s="44"/>
      <c r="B108" s="27"/>
      <c r="C108" s="35"/>
      <c r="D108" s="43"/>
      <c r="E108" s="35"/>
      <c r="F108" s="35"/>
      <c r="G108" s="45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V108"/>
    </row>
    <row r="109" spans="1:23" ht="15" customHeight="1" x14ac:dyDescent="0.2">
      <c r="A109" s="27"/>
      <c r="B109" s="27"/>
      <c r="C109" s="29"/>
      <c r="D109" s="43"/>
      <c r="E109" s="35"/>
      <c r="F109" s="35"/>
      <c r="G109" s="27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V109"/>
    </row>
    <row r="110" spans="1:23" ht="15" customHeight="1" x14ac:dyDescent="0.2">
      <c r="A110" s="29"/>
      <c r="B110"/>
      <c r="D110" s="43"/>
      <c r="E110" s="35"/>
      <c r="F110" s="35"/>
      <c r="G110" s="27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V110"/>
    </row>
    <row r="111" spans="1:23" x14ac:dyDescent="0.2">
      <c r="A111" s="29"/>
      <c r="B111" s="29"/>
      <c r="C111" s="29"/>
      <c r="D111" s="46"/>
      <c r="E111" s="29"/>
      <c r="F111" s="29"/>
      <c r="G111" s="29"/>
      <c r="H111" s="29"/>
      <c r="I111" s="30"/>
      <c r="J111" s="30"/>
      <c r="K111" s="30"/>
      <c r="L111" s="30"/>
      <c r="M111" s="29"/>
      <c r="N111" s="30"/>
      <c r="O111" s="30"/>
      <c r="P111" s="30"/>
      <c r="Q111" s="30"/>
      <c r="R111" s="29"/>
      <c r="S111" s="29"/>
      <c r="V111"/>
    </row>
    <row r="112" spans="1:23" x14ac:dyDescent="0.2">
      <c r="A112" s="29"/>
      <c r="B112" s="29"/>
      <c r="C112" s="29"/>
      <c r="H112" s="29"/>
      <c r="I112" s="30"/>
      <c r="J112" s="30"/>
      <c r="K112" s="30"/>
      <c r="L112" s="30"/>
      <c r="M112" s="29"/>
      <c r="N112" s="30"/>
      <c r="O112" s="30"/>
      <c r="P112" s="30"/>
      <c r="Q112" s="30"/>
      <c r="R112" s="29"/>
      <c r="S112" s="29"/>
      <c r="V112"/>
    </row>
    <row r="113" spans="1:23" x14ac:dyDescent="0.2">
      <c r="A113" s="29"/>
      <c r="B113" s="29"/>
      <c r="C113" s="29"/>
      <c r="D113" s="46"/>
      <c r="E113" s="29"/>
      <c r="F113" s="29"/>
      <c r="G113" s="29"/>
      <c r="H113" s="29"/>
      <c r="I113" s="30"/>
      <c r="J113" s="30"/>
      <c r="K113" s="30"/>
      <c r="L113" s="30"/>
      <c r="M113" s="29"/>
      <c r="N113" s="30"/>
      <c r="O113" s="30"/>
      <c r="P113" s="30"/>
      <c r="Q113" s="30"/>
      <c r="R113" s="29"/>
      <c r="S113" s="29"/>
      <c r="V113"/>
    </row>
    <row r="114" spans="1:23" x14ac:dyDescent="0.2">
      <c r="A114" s="29"/>
      <c r="B114"/>
      <c r="D114" s="46"/>
      <c r="E114" s="47"/>
      <c r="F114" s="29"/>
      <c r="G114" s="29"/>
      <c r="H114" s="29"/>
      <c r="I114" s="30"/>
      <c r="J114" s="30"/>
      <c r="K114" s="30"/>
      <c r="L114" s="30"/>
      <c r="M114" s="29"/>
      <c r="N114" s="30"/>
      <c r="O114" s="30"/>
      <c r="P114" s="30"/>
      <c r="Q114" s="30"/>
      <c r="R114" s="29"/>
      <c r="S114" s="29"/>
      <c r="V114"/>
    </row>
    <row r="115" spans="1:23" x14ac:dyDescent="0.2">
      <c r="A115" s="29"/>
      <c r="B115"/>
      <c r="D115" s="46"/>
      <c r="E115" s="29"/>
      <c r="F115" s="29"/>
      <c r="G115" s="29"/>
      <c r="H115" s="29"/>
      <c r="I115" s="30"/>
      <c r="J115" s="30"/>
      <c r="K115" s="30"/>
      <c r="L115" s="30"/>
      <c r="M115" s="30"/>
      <c r="N115" s="30"/>
      <c r="O115" s="30"/>
      <c r="P115" s="30"/>
      <c r="Q115" s="30"/>
      <c r="R115" s="29"/>
      <c r="S115" s="29"/>
      <c r="V115"/>
    </row>
    <row r="116" spans="1:23" x14ac:dyDescent="0.2">
      <c r="A116" s="29"/>
      <c r="B116" s="56"/>
      <c r="C116" s="30"/>
      <c r="D116" s="29"/>
      <c r="E116" s="29"/>
      <c r="W116" s="29"/>
    </row>
    <row r="117" spans="1:23" x14ac:dyDescent="0.2">
      <c r="F117" s="29"/>
      <c r="G117" s="29"/>
      <c r="W117" s="29"/>
    </row>
    <row r="118" spans="1:23" ht="9.75" customHeight="1" x14ac:dyDescent="0.2">
      <c r="F118" s="29"/>
      <c r="G118" s="29"/>
      <c r="W118" s="29"/>
    </row>
    <row r="119" spans="1:23" ht="12.5" customHeight="1" x14ac:dyDescent="0.2">
      <c r="F119" s="29"/>
      <c r="G119" s="29"/>
      <c r="H119" s="46"/>
      <c r="I119" s="29"/>
      <c r="J119" s="29"/>
      <c r="K119" s="29"/>
      <c r="L119" s="29"/>
      <c r="M119" s="30"/>
      <c r="N119" s="30"/>
    </row>
    <row r="120" spans="1:23" ht="16.25" customHeight="1" x14ac:dyDescent="0.25">
      <c r="H120" s="46"/>
      <c r="I120" s="29"/>
      <c r="J120" s="29"/>
      <c r="K120" s="29"/>
      <c r="L120" s="29"/>
      <c r="M120" s="30"/>
      <c r="N120" s="30"/>
      <c r="R120" s="54"/>
      <c r="S120" s="54"/>
      <c r="T120" s="29"/>
    </row>
    <row r="121" spans="1:23" ht="20" x14ac:dyDescent="0.2">
      <c r="H121" s="46"/>
      <c r="I121" s="29"/>
      <c r="J121" s="29"/>
      <c r="K121" s="29"/>
      <c r="L121" s="29"/>
      <c r="M121" s="30"/>
      <c r="N121" s="30"/>
      <c r="R121" s="55" t="s">
        <v>108</v>
      </c>
      <c r="S121" s="55"/>
      <c r="T121" s="29"/>
    </row>
    <row r="123" spans="1:23" ht="21" x14ac:dyDescent="0.25">
      <c r="Q123" s="123" t="s">
        <v>121</v>
      </c>
      <c r="R123" s="123"/>
      <c r="S123" s="123"/>
      <c r="T123" s="123"/>
      <c r="U123" s="123"/>
    </row>
  </sheetData>
  <mergeCells count="188">
    <mergeCell ref="H5:I5"/>
    <mergeCell ref="A101:A102"/>
    <mergeCell ref="B101:B102"/>
    <mergeCell ref="C101:C102"/>
    <mergeCell ref="D101:D102"/>
    <mergeCell ref="A103:F103"/>
    <mergeCell ref="A97:A98"/>
    <mergeCell ref="B97:B98"/>
    <mergeCell ref="C97:C98"/>
    <mergeCell ref="D97:D98"/>
    <mergeCell ref="A99:A100"/>
    <mergeCell ref="B99:B100"/>
    <mergeCell ref="C99:C100"/>
    <mergeCell ref="D99:D100"/>
    <mergeCell ref="A93:A94"/>
    <mergeCell ref="B93:B94"/>
    <mergeCell ref="C93:C94"/>
    <mergeCell ref="D93:D94"/>
    <mergeCell ref="A95:A96"/>
    <mergeCell ref="B95:B96"/>
    <mergeCell ref="C95:C96"/>
    <mergeCell ref="D95:D96"/>
    <mergeCell ref="A89:A90"/>
    <mergeCell ref="B89:B90"/>
    <mergeCell ref="C89:C90"/>
    <mergeCell ref="D89:D90"/>
    <mergeCell ref="A91:A92"/>
    <mergeCell ref="B91:B92"/>
    <mergeCell ref="C91:C92"/>
    <mergeCell ref="D91:D92"/>
    <mergeCell ref="A85:A86"/>
    <mergeCell ref="B85:B86"/>
    <mergeCell ref="C85:C86"/>
    <mergeCell ref="D85:D86"/>
    <mergeCell ref="A87:A88"/>
    <mergeCell ref="B87:B88"/>
    <mergeCell ref="C87:C88"/>
    <mergeCell ref="D87:D88"/>
    <mergeCell ref="A81:A82"/>
    <mergeCell ref="B81:B82"/>
    <mergeCell ref="C81:C82"/>
    <mergeCell ref="D81:D82"/>
    <mergeCell ref="A83:A84"/>
    <mergeCell ref="B83:B84"/>
    <mergeCell ref="C83:C84"/>
    <mergeCell ref="D83:D84"/>
    <mergeCell ref="A77:A78"/>
    <mergeCell ref="B77:B78"/>
    <mergeCell ref="C77:C78"/>
    <mergeCell ref="D77:D78"/>
    <mergeCell ref="A79:A80"/>
    <mergeCell ref="B79:B80"/>
    <mergeCell ref="C79:C80"/>
    <mergeCell ref="D79:D80"/>
    <mergeCell ref="A73:A74"/>
    <mergeCell ref="B73:B74"/>
    <mergeCell ref="C73:C74"/>
    <mergeCell ref="D73:D74"/>
    <mergeCell ref="A75:A76"/>
    <mergeCell ref="B75:B76"/>
    <mergeCell ref="C75:C76"/>
    <mergeCell ref="D75:D76"/>
    <mergeCell ref="A69:A70"/>
    <mergeCell ref="B69:B70"/>
    <mergeCell ref="C69:C70"/>
    <mergeCell ref="D69:D70"/>
    <mergeCell ref="A71:A72"/>
    <mergeCell ref="B71:B72"/>
    <mergeCell ref="C71:C72"/>
    <mergeCell ref="D71:D72"/>
    <mergeCell ref="A65:A66"/>
    <mergeCell ref="B65:B66"/>
    <mergeCell ref="C65:C66"/>
    <mergeCell ref="D65:D66"/>
    <mergeCell ref="A67:A68"/>
    <mergeCell ref="B67:B68"/>
    <mergeCell ref="C67:C68"/>
    <mergeCell ref="D67:D68"/>
    <mergeCell ref="A61:A62"/>
    <mergeCell ref="B61:B62"/>
    <mergeCell ref="C61:C62"/>
    <mergeCell ref="D61:D62"/>
    <mergeCell ref="A63:A64"/>
    <mergeCell ref="B63:B64"/>
    <mergeCell ref="C63:C64"/>
    <mergeCell ref="D63:D64"/>
    <mergeCell ref="A57:A58"/>
    <mergeCell ref="B57:B58"/>
    <mergeCell ref="C57:C58"/>
    <mergeCell ref="D57:D58"/>
    <mergeCell ref="A59:A60"/>
    <mergeCell ref="B59:B60"/>
    <mergeCell ref="C59:C60"/>
    <mergeCell ref="D59:D60"/>
    <mergeCell ref="A53:A54"/>
    <mergeCell ref="B53:B54"/>
    <mergeCell ref="C53:C54"/>
    <mergeCell ref="D53:D54"/>
    <mergeCell ref="A55:A56"/>
    <mergeCell ref="B55:B56"/>
    <mergeCell ref="C55:C56"/>
    <mergeCell ref="D55:D56"/>
    <mergeCell ref="A49:A50"/>
    <mergeCell ref="B49:B50"/>
    <mergeCell ref="C49:C50"/>
    <mergeCell ref="D49:D50"/>
    <mergeCell ref="A51:A52"/>
    <mergeCell ref="B51:B52"/>
    <mergeCell ref="C51:C52"/>
    <mergeCell ref="D51:D52"/>
    <mergeCell ref="A45:A46"/>
    <mergeCell ref="B45:B46"/>
    <mergeCell ref="C45:C46"/>
    <mergeCell ref="D45:D46"/>
    <mergeCell ref="A47:A48"/>
    <mergeCell ref="B47:B48"/>
    <mergeCell ref="C47:C48"/>
    <mergeCell ref="D47:D48"/>
    <mergeCell ref="A41:A42"/>
    <mergeCell ref="B41:B42"/>
    <mergeCell ref="C41:C42"/>
    <mergeCell ref="D41:D42"/>
    <mergeCell ref="A43:A44"/>
    <mergeCell ref="B43:B44"/>
    <mergeCell ref="C43:C44"/>
    <mergeCell ref="D43:D44"/>
    <mergeCell ref="B23:B24"/>
    <mergeCell ref="C23:C24"/>
    <mergeCell ref="A37:A38"/>
    <mergeCell ref="B37:B38"/>
    <mergeCell ref="C37:C38"/>
    <mergeCell ref="D37:D38"/>
    <mergeCell ref="A39:A40"/>
    <mergeCell ref="B39:B40"/>
    <mergeCell ref="C39:C40"/>
    <mergeCell ref="D39:D40"/>
    <mergeCell ref="A33:A34"/>
    <mergeCell ref="B33:B34"/>
    <mergeCell ref="C33:C34"/>
    <mergeCell ref="D33:D34"/>
    <mergeCell ref="A35:A36"/>
    <mergeCell ref="B35:B36"/>
    <mergeCell ref="A29:A30"/>
    <mergeCell ref="B29:B30"/>
    <mergeCell ref="C29:C30"/>
    <mergeCell ref="D29:D30"/>
    <mergeCell ref="A31:A32"/>
    <mergeCell ref="B31:B32"/>
    <mergeCell ref="C31:C32"/>
    <mergeCell ref="D31:D32"/>
    <mergeCell ref="D15:D16"/>
    <mergeCell ref="A25:A26"/>
    <mergeCell ref="B25:B26"/>
    <mergeCell ref="C25:C26"/>
    <mergeCell ref="D25:D26"/>
    <mergeCell ref="A27:A28"/>
    <mergeCell ref="B27:B28"/>
    <mergeCell ref="C27:C28"/>
    <mergeCell ref="D27:D28"/>
    <mergeCell ref="A21:A22"/>
    <mergeCell ref="B21:B22"/>
    <mergeCell ref="C21:C22"/>
    <mergeCell ref="D21:D22"/>
    <mergeCell ref="A23:A24"/>
    <mergeCell ref="C15:C16"/>
    <mergeCell ref="Q123:U123"/>
    <mergeCell ref="D23:D24"/>
    <mergeCell ref="R6:S6"/>
    <mergeCell ref="H4:I4"/>
    <mergeCell ref="J4:K4"/>
    <mergeCell ref="A8:W8"/>
    <mergeCell ref="A17:A18"/>
    <mergeCell ref="B17:B18"/>
    <mergeCell ref="C17:C18"/>
    <mergeCell ref="D17:D18"/>
    <mergeCell ref="A19:A20"/>
    <mergeCell ref="B19:B20"/>
    <mergeCell ref="C19:C20"/>
    <mergeCell ref="D19:D20"/>
    <mergeCell ref="F12:W12"/>
    <mergeCell ref="F13:K13"/>
    <mergeCell ref="L13:P13"/>
    <mergeCell ref="Q13:S13"/>
    <mergeCell ref="T13:W13"/>
    <mergeCell ref="C35:C36"/>
    <mergeCell ref="D35:D36"/>
    <mergeCell ref="A15:A16"/>
    <mergeCell ref="B15:B16"/>
  </mergeCells>
  <pageMargins left="0.33066666666666666" right="0.25" top="0.75" bottom="0.75" header="0.3" footer="0.3"/>
  <pageSetup paperSize="9" scale="38" orientation="landscape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SANI Ibrahim</dc:creator>
  <cp:lastModifiedBy>superoffice76</cp:lastModifiedBy>
  <cp:lastPrinted>2025-02-20T09:57:50Z</cp:lastPrinted>
  <dcterms:created xsi:type="dcterms:W3CDTF">2025-02-04T10:44:55Z</dcterms:created>
  <dcterms:modified xsi:type="dcterms:W3CDTF">2025-03-07T14:41:26Z</dcterms:modified>
</cp:coreProperties>
</file>